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05" windowWidth="12120" windowHeight="9000" tabRatio="876" activeTab="4"/>
  </bookViews>
  <sheets>
    <sheet name="1кв-л14" sheetId="1" r:id="rId1"/>
    <sheet name="2кв-л14 " sheetId="2" r:id="rId2"/>
    <sheet name="3кв-л14" sheetId="3" r:id="rId3"/>
    <sheet name="4кв-л14 " sheetId="4" r:id="rId4"/>
    <sheet name="год14" sheetId="5" r:id="rId5"/>
  </sheets>
  <definedNames/>
  <calcPr fullCalcOnLoad="1"/>
</workbook>
</file>

<file path=xl/sharedStrings.xml><?xml version="1.0" encoding="utf-8"?>
<sst xmlns="http://schemas.openxmlformats.org/spreadsheetml/2006/main" count="112" uniqueCount="37">
  <si>
    <t>ИТОГО:</t>
  </si>
  <si>
    <t>Хлопина д.3</t>
  </si>
  <si>
    <t>Всего:</t>
  </si>
  <si>
    <t>июнь</t>
  </si>
  <si>
    <t>июль</t>
  </si>
  <si>
    <t>август</t>
  </si>
  <si>
    <t>сентябрь</t>
  </si>
  <si>
    <t>Справка о поступлении платежей за электроэнергию</t>
  </si>
  <si>
    <t>от проживающих в жилых ведомственных домах ФГБОУ ВПО "СПбГПУ"</t>
  </si>
  <si>
    <t>за июнь 2010г.</t>
  </si>
  <si>
    <t>дома</t>
  </si>
  <si>
    <t>Сумма (руб.)</t>
  </si>
  <si>
    <t>Хим.корпус</t>
  </si>
  <si>
    <t>Политех., д.31</t>
  </si>
  <si>
    <t>Хлопина д.7 к.1</t>
  </si>
  <si>
    <t>Хлопина д.7 к.2</t>
  </si>
  <si>
    <t>Неопознанное</t>
  </si>
  <si>
    <t>Политех., д.29 к.1</t>
  </si>
  <si>
    <t>Политех., д.29 к.2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</si>
  <si>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</si>
  <si>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</si>
  <si>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</si>
  <si>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</si>
  <si>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</si>
  <si>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</si>
  <si>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</si>
  <si>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</si>
  <si>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1 квартал</t>
  </si>
  <si>
    <t>2 квартал</t>
  </si>
  <si>
    <t>3 квартал</t>
  </si>
  <si>
    <t>4 квартал</t>
  </si>
  <si>
    <t xml:space="preserve">                 1 квартал 2014г </t>
  </si>
  <si>
    <t xml:space="preserve">                 2 квартал 2014г </t>
  </si>
  <si>
    <t xml:space="preserve">                 3 квартал 2014г </t>
  </si>
  <si>
    <t xml:space="preserve">                 4 квартал 2014г </t>
  </si>
  <si>
    <t xml:space="preserve">                                  за 2014г </t>
  </si>
  <si>
    <t>от проживающих в жилых ведомственных домах ФГАОУ ВО "СПбПУ"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</si>
</sst>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[$-FC19]d\ mmmm\ yyyy\ &quot;г.&quot;"/>
    <numFmt numFmtId="174" formatCode="000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.##0.00_р_."/>
    <numFmt numFmtId="181" formatCode="#.##0.00"/>
    <numFmt numFmtId="182" formatCode="0.00000"/>
  </numFmts>
  <fonts count="41">
    <font>
      <sz val="12"/>
      <name val="Times New Roman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2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2" fontId="6" fillId="0" borderId="11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3" xfId="0" applyNumberFormat="1" applyFont="1" applyFill="1" applyBorder="1" applyAlignment="1" applyProtection="1">
      <alignment horizontal="left" vertical="top"/>
      <protection/>
    </xf>
    <xf numFmtId="2" fontId="6" fillId="0" borderId="14" xfId="0" applyNumberFormat="1" applyFont="1" applyFill="1" applyBorder="1" applyAlignment="1" applyProtection="1">
      <alignment horizontal="left" vertical="top"/>
      <protection/>
    </xf>
    <xf numFmtId="2" fontId="4" fillId="0" borderId="10" xfId="0" applyNumberFormat="1" applyFont="1" applyFill="1" applyBorder="1" applyAlignment="1" applyProtection="1">
      <alignment horizontal="left"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24"/>
  <sheetViews>
    <sheetView zoomScalePageLayoutView="0" workbookViewId="0" topLeftCell="A4">
      <selection activeCell="O14" sqref="O14:P1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8.375" style="0" customWidth="1"/>
    <col min="10" max="10" width="18.25390625" style="0" customWidth="1"/>
    <col min="11" max="11" width="17.875" style="0" customWidth="1"/>
    <col min="12" max="12" width="13.625" style="0" customWidth="1"/>
    <col min="13" max="13" width="12.875" style="0" customWidth="1"/>
    <col min="18" max="18" width="9.00390625" style="0" customWidth="1"/>
    <col min="22" max="22" width="9.00390625" style="0" customWidth="1"/>
  </cols>
  <sheetData>
    <row r="6" spans="1:11" s="2" customFormat="1" ht="18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s="2" customFormat="1" ht="18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0" s="1" customFormat="1" ht="15.75">
      <c r="A8" s="3"/>
      <c r="B8" s="3"/>
      <c r="C8" s="3" t="s">
        <v>31</v>
      </c>
      <c r="D8" s="3" t="s">
        <v>9</v>
      </c>
      <c r="E8" s="3"/>
      <c r="F8" s="3"/>
      <c r="G8" s="3"/>
      <c r="H8" s="3"/>
      <c r="I8" s="3"/>
      <c r="J8" s="3"/>
    </row>
    <row r="9" spans="1:10" s="1" customFormat="1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.75">
      <c r="A11" s="5"/>
      <c r="B11" s="5"/>
      <c r="C11" s="5"/>
      <c r="D11" s="5"/>
      <c r="E11" s="5"/>
      <c r="F11" s="5"/>
      <c r="G11" s="5"/>
      <c r="H11" s="5"/>
      <c r="I11" s="5" t="s">
        <v>22</v>
      </c>
      <c r="J11" s="5" t="s">
        <v>23</v>
      </c>
      <c r="K11" s="17" t="s">
        <v>24</v>
      </c>
    </row>
    <row r="12" spans="2:12" s="1" customFormat="1" ht="15.75">
      <c r="B12" s="25" t="s">
        <v>10</v>
      </c>
      <c r="C12" s="25"/>
      <c r="D12" s="6" t="s">
        <v>3</v>
      </c>
      <c r="E12" s="6"/>
      <c r="G12" s="6"/>
      <c r="H12" s="6"/>
      <c r="I12" s="6" t="s">
        <v>11</v>
      </c>
      <c r="J12" s="6" t="s">
        <v>11</v>
      </c>
      <c r="K12" s="6" t="s">
        <v>11</v>
      </c>
      <c r="L12" s="6" t="s">
        <v>2</v>
      </c>
    </row>
    <row r="13" spans="2:12" s="1" customFormat="1" ht="15.75">
      <c r="B13" s="23" t="s">
        <v>17</v>
      </c>
      <c r="C13" s="23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>
        <v>45261.89</v>
      </c>
      <c r="J13" s="9">
        <v>28574.46</v>
      </c>
      <c r="K13" s="8">
        <v>23489.19</v>
      </c>
      <c r="L13" s="8">
        <f aca="true" t="shared" si="0" ref="L13:L19">I13+J13+K13</f>
        <v>97325.54000000001</v>
      </c>
    </row>
    <row r="14" spans="2:12" s="1" customFormat="1" ht="15">
      <c r="B14" s="23" t="s">
        <v>18</v>
      </c>
      <c r="C14" s="23"/>
      <c r="D14" s="7">
        <v>24470.12</v>
      </c>
      <c r="E14" s="7">
        <v>28537.17</v>
      </c>
      <c r="F14" s="7">
        <v>-34213.28</v>
      </c>
      <c r="G14" s="7">
        <f aca="true" t="shared" si="1" ref="G14:G21">SUM(E14-D14+F14)</f>
        <v>-30146.23</v>
      </c>
      <c r="H14" s="7">
        <v>30349.78</v>
      </c>
      <c r="I14" s="9">
        <v>54372.62</v>
      </c>
      <c r="J14" s="8">
        <v>64880.21</v>
      </c>
      <c r="K14" s="8">
        <v>50755.75</v>
      </c>
      <c r="L14" s="8">
        <f t="shared" si="0"/>
        <v>170008.58000000002</v>
      </c>
    </row>
    <row r="15" spans="2:12" s="1" customFormat="1" ht="15">
      <c r="B15" s="23" t="s">
        <v>12</v>
      </c>
      <c r="C15" s="23"/>
      <c r="D15" s="7">
        <v>4746.5</v>
      </c>
      <c r="E15" s="7">
        <v>4746.5</v>
      </c>
      <c r="F15" s="7">
        <v>-806.99</v>
      </c>
      <c r="G15" s="7">
        <f t="shared" si="1"/>
        <v>-806.99</v>
      </c>
      <c r="H15" s="7">
        <v>7775.4</v>
      </c>
      <c r="I15" s="9">
        <v>2621.59</v>
      </c>
      <c r="J15" s="8">
        <v>5691</v>
      </c>
      <c r="K15" s="8">
        <v>3768.85</v>
      </c>
      <c r="L15" s="8">
        <f t="shared" si="0"/>
        <v>12081.44</v>
      </c>
    </row>
    <row r="16" spans="2:12" s="1" customFormat="1" ht="15">
      <c r="B16" s="23" t="s">
        <v>13</v>
      </c>
      <c r="C16" s="23"/>
      <c r="D16" s="7">
        <v>9055.41</v>
      </c>
      <c r="E16" s="7">
        <v>10330.41</v>
      </c>
      <c r="F16" s="7">
        <v>-4023.64</v>
      </c>
      <c r="G16" s="7">
        <f t="shared" si="1"/>
        <v>-2748.64</v>
      </c>
      <c r="H16" s="7">
        <v>7477.75</v>
      </c>
      <c r="I16" s="8">
        <v>17310.36</v>
      </c>
      <c r="J16" s="8">
        <v>27465.83</v>
      </c>
      <c r="K16" s="8">
        <v>28171.54</v>
      </c>
      <c r="L16" s="8">
        <f t="shared" si="0"/>
        <v>72947.73000000001</v>
      </c>
    </row>
    <row r="17" spans="2:12" s="1" customFormat="1" ht="15">
      <c r="B17" s="23" t="s">
        <v>1</v>
      </c>
      <c r="C17" s="23"/>
      <c r="D17" s="7">
        <v>16559.34</v>
      </c>
      <c r="E17" s="7">
        <v>21822.14</v>
      </c>
      <c r="F17" s="7">
        <v>-16853.33</v>
      </c>
      <c r="G17" s="7">
        <f t="shared" si="1"/>
        <v>-11590.530000000002</v>
      </c>
      <c r="H17" s="7">
        <v>20571.52</v>
      </c>
      <c r="I17" s="9">
        <v>43888.06</v>
      </c>
      <c r="J17" s="9">
        <v>41716.31</v>
      </c>
      <c r="K17" s="9">
        <v>56028.45</v>
      </c>
      <c r="L17" s="8">
        <f t="shared" si="0"/>
        <v>141632.82</v>
      </c>
    </row>
    <row r="18" spans="2:12" s="1" customFormat="1" ht="15">
      <c r="B18" s="23" t="s">
        <v>14</v>
      </c>
      <c r="C18" s="23"/>
      <c r="D18" s="7">
        <v>22125.63</v>
      </c>
      <c r="E18" s="7">
        <v>24301.78</v>
      </c>
      <c r="F18" s="7">
        <v>-23068.15</v>
      </c>
      <c r="G18" s="7">
        <f t="shared" si="1"/>
        <v>-20892.000000000004</v>
      </c>
      <c r="H18" s="7">
        <v>26805.39</v>
      </c>
      <c r="I18" s="9">
        <v>37763.52</v>
      </c>
      <c r="J18" s="9">
        <v>35079.49</v>
      </c>
      <c r="K18" s="9">
        <v>35375.41</v>
      </c>
      <c r="L18" s="8">
        <f t="shared" si="0"/>
        <v>108218.42</v>
      </c>
    </row>
    <row r="19" spans="2:12" s="1" customFormat="1" ht="15">
      <c r="B19" s="23" t="s">
        <v>15</v>
      </c>
      <c r="C19" s="23"/>
      <c r="D19" s="7">
        <v>5544.08</v>
      </c>
      <c r="E19" s="7">
        <v>6980.93</v>
      </c>
      <c r="F19" s="7">
        <v>-3739.67</v>
      </c>
      <c r="G19" s="7">
        <f t="shared" si="1"/>
        <v>-2302.8199999999997</v>
      </c>
      <c r="H19" s="7">
        <v>10693.25</v>
      </c>
      <c r="I19" s="8">
        <v>17643.5</v>
      </c>
      <c r="J19" s="8">
        <v>10890.31</v>
      </c>
      <c r="K19" s="8">
        <v>11471</v>
      </c>
      <c r="L19" s="8">
        <f t="shared" si="0"/>
        <v>40004.81</v>
      </c>
    </row>
    <row r="20" spans="2:12" s="1" customFormat="1" ht="15">
      <c r="B20" s="23" t="s">
        <v>16</v>
      </c>
      <c r="C20" s="23"/>
      <c r="D20" s="7">
        <v>367.7</v>
      </c>
      <c r="E20" s="7">
        <v>4620.54</v>
      </c>
      <c r="F20" s="7">
        <v>79.2</v>
      </c>
      <c r="G20" s="7">
        <f t="shared" si="1"/>
        <v>4332.04</v>
      </c>
      <c r="H20" s="7">
        <v>14656.1</v>
      </c>
      <c r="I20" s="9"/>
      <c r="J20" s="9"/>
      <c r="K20" s="9"/>
      <c r="L20" s="9"/>
    </row>
    <row r="21" spans="2:13" s="1" customFormat="1" ht="15.75">
      <c r="B21" s="21" t="s">
        <v>0</v>
      </c>
      <c r="C21" s="22"/>
      <c r="D21" s="7">
        <f>SUM(D13:D20)</f>
        <v>108696.87</v>
      </c>
      <c r="E21" s="7">
        <f>SUM(E13:E20)</f>
        <v>133457.66</v>
      </c>
      <c r="F21" s="7">
        <f>SUM(F13:F20)</f>
        <v>-91667.39</v>
      </c>
      <c r="G21" s="7">
        <f t="shared" si="1"/>
        <v>-66906.59999999999</v>
      </c>
      <c r="H21" s="7">
        <f>SUM(H13:H20)</f>
        <v>135952.79</v>
      </c>
      <c r="I21" s="19">
        <f>SUM(I13:I20)</f>
        <v>218861.54</v>
      </c>
      <c r="J21" s="19">
        <f>SUM(J13:J20)</f>
        <v>214297.61</v>
      </c>
      <c r="K21" s="19">
        <f>SUM(K13:K20)</f>
        <v>209060.19000000003</v>
      </c>
      <c r="L21" s="19">
        <f>SUM(L13:L20)</f>
        <v>642219.3400000001</v>
      </c>
      <c r="M21" s="20"/>
    </row>
    <row r="22" spans="1:10" s="1" customFormat="1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" customFormat="1" ht="29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.75">
      <c r="A24" s="16"/>
      <c r="B24" s="16"/>
      <c r="C24" s="16"/>
      <c r="D24" s="16"/>
      <c r="E24" s="16"/>
      <c r="F24" s="16"/>
      <c r="G24" s="16"/>
      <c r="H24" s="16"/>
      <c r="I24" s="16"/>
      <c r="J24" s="16"/>
    </row>
  </sheetData>
  <sheetProtection/>
  <mergeCells count="12">
    <mergeCell ref="A6:K6"/>
    <mergeCell ref="A7:K7"/>
    <mergeCell ref="B12:C12"/>
    <mergeCell ref="B13:C13"/>
    <mergeCell ref="B14:C14"/>
    <mergeCell ref="B15:C15"/>
    <mergeCell ref="B21:C21"/>
    <mergeCell ref="B16:C16"/>
    <mergeCell ref="B17:C17"/>
    <mergeCell ref="B18:C18"/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37"/>
  <sheetViews>
    <sheetView zoomScalePageLayoutView="0" workbookViewId="0" topLeftCell="A7">
      <selection activeCell="O16" sqref="O16:O17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6.125" style="0" customWidth="1"/>
    <col min="10" max="10" width="16.875" style="0" customWidth="1"/>
    <col min="11" max="11" width="15.625" style="0" customWidth="1"/>
    <col min="12" max="12" width="13.625" style="0" customWidth="1"/>
    <col min="13" max="13" width="12.875" style="0" customWidth="1"/>
  </cols>
  <sheetData>
    <row r="6" spans="1:11" s="2" customFormat="1" ht="18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s="2" customFormat="1" ht="18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0" s="1" customFormat="1" ht="15.75">
      <c r="A8" s="3"/>
      <c r="B8" s="3"/>
      <c r="C8" s="3" t="s">
        <v>32</v>
      </c>
      <c r="D8" s="3" t="s">
        <v>9</v>
      </c>
      <c r="E8" s="3"/>
      <c r="F8" s="3"/>
      <c r="G8" s="3"/>
      <c r="H8" s="3"/>
      <c r="I8" s="3"/>
      <c r="J8" s="3"/>
    </row>
    <row r="9" spans="1:10" s="1" customFormat="1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.75">
      <c r="A11" s="5"/>
      <c r="B11" s="5"/>
      <c r="C11" s="5"/>
      <c r="D11" s="5"/>
      <c r="E11" s="5"/>
      <c r="F11" s="5"/>
      <c r="G11" s="5"/>
      <c r="H11" s="5"/>
      <c r="I11" s="5" t="s">
        <v>25</v>
      </c>
      <c r="J11" s="5" t="s">
        <v>26</v>
      </c>
      <c r="K11" s="17" t="s">
        <v>3</v>
      </c>
    </row>
    <row r="12" spans="2:12" s="1" customFormat="1" ht="15.75">
      <c r="B12" s="25" t="s">
        <v>10</v>
      </c>
      <c r="C12" s="25"/>
      <c r="D12" s="6" t="s">
        <v>3</v>
      </c>
      <c r="E12" s="6"/>
      <c r="G12" s="6"/>
      <c r="H12" s="6"/>
      <c r="I12" s="6" t="s">
        <v>11</v>
      </c>
      <c r="J12" s="6" t="s">
        <v>11</v>
      </c>
      <c r="K12" s="6" t="s">
        <v>11</v>
      </c>
      <c r="L12" s="6" t="s">
        <v>2</v>
      </c>
    </row>
    <row r="13" spans="2:12" s="1" customFormat="1" ht="15.75">
      <c r="B13" s="23" t="s">
        <v>17</v>
      </c>
      <c r="C13" s="23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>
        <v>17864.39</v>
      </c>
      <c r="J13" s="8">
        <v>34198.55</v>
      </c>
      <c r="K13" s="8">
        <v>26663.81</v>
      </c>
      <c r="L13" s="8">
        <f>I13+J13+K13</f>
        <v>78726.75</v>
      </c>
    </row>
    <row r="14" spans="2:12" s="1" customFormat="1" ht="15">
      <c r="B14" s="23" t="s">
        <v>18</v>
      </c>
      <c r="C14" s="23"/>
      <c r="D14" s="7">
        <v>24470.12</v>
      </c>
      <c r="E14" s="7">
        <v>28537.17</v>
      </c>
      <c r="F14" s="7">
        <v>-34213.28</v>
      </c>
      <c r="G14" s="7">
        <f aca="true" t="shared" si="0" ref="G14:G21">SUM(E14-D14+F14)</f>
        <v>-30146.23</v>
      </c>
      <c r="H14" s="7">
        <v>30349.78</v>
      </c>
      <c r="I14" s="9">
        <v>46461.16</v>
      </c>
      <c r="J14" s="8">
        <v>49956.8</v>
      </c>
      <c r="K14" s="8">
        <v>74818.68</v>
      </c>
      <c r="L14" s="8">
        <f aca="true" t="shared" si="1" ref="L14:L19">I14+J14+K14</f>
        <v>171236.64</v>
      </c>
    </row>
    <row r="15" spans="2:12" s="1" customFormat="1" ht="15">
      <c r="B15" s="23" t="s">
        <v>12</v>
      </c>
      <c r="C15" s="23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8">
        <v>6151.42</v>
      </c>
      <c r="J15" s="8">
        <v>116384.21</v>
      </c>
      <c r="K15" s="8">
        <v>3445.46</v>
      </c>
      <c r="L15" s="8">
        <f t="shared" si="1"/>
        <v>125981.09000000001</v>
      </c>
    </row>
    <row r="16" spans="2:12" s="1" customFormat="1" ht="15">
      <c r="B16" s="23" t="s">
        <v>13</v>
      </c>
      <c r="C16" s="23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22577.94</v>
      </c>
      <c r="J16" s="8">
        <v>13498.87</v>
      </c>
      <c r="K16" s="8">
        <v>21239.77</v>
      </c>
      <c r="L16" s="8">
        <f t="shared" si="1"/>
        <v>57316.58</v>
      </c>
    </row>
    <row r="17" spans="2:12" s="1" customFormat="1" ht="15">
      <c r="B17" s="23" t="s">
        <v>1</v>
      </c>
      <c r="C17" s="23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8">
        <v>41596.77</v>
      </c>
      <c r="J17" s="9">
        <v>44116.27</v>
      </c>
      <c r="K17" s="9">
        <v>31338.08</v>
      </c>
      <c r="L17" s="8">
        <f t="shared" si="1"/>
        <v>117051.12</v>
      </c>
    </row>
    <row r="18" spans="2:12" s="1" customFormat="1" ht="15">
      <c r="B18" s="23" t="s">
        <v>14</v>
      </c>
      <c r="C18" s="23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23025.85</v>
      </c>
      <c r="J18" s="9">
        <v>49447.81</v>
      </c>
      <c r="K18" s="9">
        <v>27617.08</v>
      </c>
      <c r="L18" s="8">
        <f t="shared" si="1"/>
        <v>100090.74</v>
      </c>
    </row>
    <row r="19" spans="2:12" s="1" customFormat="1" ht="15">
      <c r="B19" s="23" t="s">
        <v>15</v>
      </c>
      <c r="C19" s="23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12709.17</v>
      </c>
      <c r="J19" s="8">
        <v>8686.35</v>
      </c>
      <c r="K19" s="8">
        <v>28453.69</v>
      </c>
      <c r="L19" s="8">
        <f t="shared" si="1"/>
        <v>49849.21</v>
      </c>
    </row>
    <row r="20" spans="2:12" s="1" customFormat="1" ht="15">
      <c r="B20" s="23" t="s">
        <v>16</v>
      </c>
      <c r="C20" s="23"/>
      <c r="D20" s="7">
        <v>367.7</v>
      </c>
      <c r="E20" s="7">
        <v>4620.54</v>
      </c>
      <c r="F20" s="7">
        <v>79.2</v>
      </c>
      <c r="G20" s="7">
        <f t="shared" si="0"/>
        <v>4332.04</v>
      </c>
      <c r="H20" s="7">
        <v>14656.1</v>
      </c>
      <c r="I20" s="9"/>
      <c r="J20" s="8"/>
      <c r="K20" s="9"/>
      <c r="L20" s="9"/>
    </row>
    <row r="21" spans="2:12" s="1" customFormat="1" ht="15.75">
      <c r="B21" s="21" t="s">
        <v>0</v>
      </c>
      <c r="C21" s="22"/>
      <c r="D21" s="7">
        <f>SUM(D13:D20)</f>
        <v>108696.87</v>
      </c>
      <c r="E21" s="7">
        <f>SUM(E13:E20)</f>
        <v>133457.66</v>
      </c>
      <c r="F21" s="7">
        <f>SUM(F13:F20)</f>
        <v>-91667.39</v>
      </c>
      <c r="G21" s="7">
        <f t="shared" si="0"/>
        <v>-66906.59999999999</v>
      </c>
      <c r="H21" s="7">
        <f>SUM(H13:H20)</f>
        <v>135952.79</v>
      </c>
      <c r="I21" s="19">
        <f>SUM(I13:I20)</f>
        <v>170386.7</v>
      </c>
      <c r="J21" s="19">
        <f>SUM(J13:J20)</f>
        <v>316288.86</v>
      </c>
      <c r="K21" s="10">
        <f>SUM(K13:K20)</f>
        <v>213576.57</v>
      </c>
      <c r="L21" s="19">
        <f>SUM(L13:L20)</f>
        <v>700252.13</v>
      </c>
    </row>
    <row r="22" spans="1:10" s="1" customFormat="1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" customFormat="1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" customFormat="1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1" customFormat="1" ht="15">
      <c r="A27" s="12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" customFormat="1" ht="15">
      <c r="A28" s="13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" customFormat="1" ht="15">
      <c r="A29" s="12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2" customFormat="1" ht="18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8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.7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.7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.7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.7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.75">
      <c r="A37" s="16"/>
      <c r="B37" s="16"/>
      <c r="C37" s="16"/>
      <c r="D37" s="16"/>
      <c r="E37" s="16"/>
      <c r="F37" s="16"/>
      <c r="G37" s="16"/>
      <c r="H37" s="16"/>
      <c r="I37" s="16"/>
      <c r="J37" s="16"/>
    </row>
  </sheetData>
  <sheetProtection/>
  <mergeCells count="12">
    <mergeCell ref="A6:K6"/>
    <mergeCell ref="A7:K7"/>
    <mergeCell ref="B12:C12"/>
    <mergeCell ref="B13:C13"/>
    <mergeCell ref="B14:C14"/>
    <mergeCell ref="B15:C15"/>
    <mergeCell ref="B21:C21"/>
    <mergeCell ref="B16:C16"/>
    <mergeCell ref="B17:C17"/>
    <mergeCell ref="B18:C18"/>
    <mergeCell ref="B19:C19"/>
    <mergeCell ref="B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L37"/>
  <sheetViews>
    <sheetView zoomScalePageLayoutView="0" workbookViewId="0" topLeftCell="A4">
      <selection activeCell="M7" sqref="M7:M8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6.125" style="0" customWidth="1"/>
    <col min="10" max="10" width="16.875" style="0" customWidth="1"/>
    <col min="11" max="11" width="15.625" style="0" customWidth="1"/>
    <col min="12" max="12" width="13.625" style="0" customWidth="1"/>
  </cols>
  <sheetData>
    <row r="6" spans="1:11" s="2" customFormat="1" ht="18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s="2" customFormat="1" ht="18">
      <c r="A7" s="24" t="s">
        <v>36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0" s="1" customFormat="1" ht="15.75">
      <c r="A8" s="3"/>
      <c r="B8" s="3"/>
      <c r="C8" s="3" t="s">
        <v>33</v>
      </c>
      <c r="D8" s="3" t="s">
        <v>9</v>
      </c>
      <c r="E8" s="3"/>
      <c r="F8" s="3"/>
      <c r="G8" s="3"/>
      <c r="H8" s="3"/>
      <c r="I8" s="3"/>
      <c r="J8" s="3"/>
    </row>
    <row r="9" spans="1:10" s="1" customFormat="1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.75">
      <c r="A11" s="5"/>
      <c r="B11" s="5"/>
      <c r="C11" s="5"/>
      <c r="D11" s="5"/>
      <c r="E11" s="5"/>
      <c r="F11" s="5"/>
      <c r="G11" s="5"/>
      <c r="H11" s="5"/>
      <c r="I11" s="5" t="s">
        <v>4</v>
      </c>
      <c r="J11" s="5" t="s">
        <v>5</v>
      </c>
      <c r="K11" s="5" t="s">
        <v>6</v>
      </c>
    </row>
    <row r="12" spans="2:12" s="1" customFormat="1" ht="15.75">
      <c r="B12" s="25" t="s">
        <v>10</v>
      </c>
      <c r="C12" s="25"/>
      <c r="D12" s="6" t="s">
        <v>3</v>
      </c>
      <c r="E12" s="6"/>
      <c r="G12" s="6"/>
      <c r="H12" s="6"/>
      <c r="I12" s="6" t="s">
        <v>11</v>
      </c>
      <c r="J12" s="6" t="s">
        <v>11</v>
      </c>
      <c r="K12" s="6" t="s">
        <v>11</v>
      </c>
      <c r="L12" s="6" t="s">
        <v>2</v>
      </c>
    </row>
    <row r="13" spans="2:12" s="1" customFormat="1" ht="15.75">
      <c r="B13" s="23" t="s">
        <v>17</v>
      </c>
      <c r="C13" s="23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9">
        <v>74496.22</v>
      </c>
      <c r="J13" s="9">
        <v>21474.87</v>
      </c>
      <c r="K13" s="8"/>
      <c r="L13" s="8">
        <f>I13+J13+K13</f>
        <v>95971.09</v>
      </c>
    </row>
    <row r="14" spans="2:12" s="1" customFormat="1" ht="15">
      <c r="B14" s="23" t="s">
        <v>18</v>
      </c>
      <c r="C14" s="23"/>
      <c r="D14" s="7">
        <v>24470.12</v>
      </c>
      <c r="E14" s="7">
        <v>28537.17</v>
      </c>
      <c r="F14" s="7">
        <v>-34213.28</v>
      </c>
      <c r="G14" s="7">
        <f aca="true" t="shared" si="0" ref="G14:G21">SUM(E14-D14+F14)</f>
        <v>-30146.23</v>
      </c>
      <c r="H14" s="7">
        <v>30349.78</v>
      </c>
      <c r="I14" s="8">
        <v>40893.5</v>
      </c>
      <c r="J14" s="8">
        <v>55819.32</v>
      </c>
      <c r="K14" s="8"/>
      <c r="L14" s="8">
        <f aca="true" t="shared" si="1" ref="L14:L19">I14+J14+K14</f>
        <v>96712.82</v>
      </c>
    </row>
    <row r="15" spans="2:12" s="1" customFormat="1" ht="15">
      <c r="B15" s="23" t="s">
        <v>12</v>
      </c>
      <c r="C15" s="23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>
        <v>4727.14</v>
      </c>
      <c r="J15" s="9">
        <v>2018.69</v>
      </c>
      <c r="K15" s="9"/>
      <c r="L15" s="8">
        <f t="shared" si="1"/>
        <v>6745.83</v>
      </c>
    </row>
    <row r="16" spans="2:12" s="1" customFormat="1" ht="15">
      <c r="B16" s="23" t="s">
        <v>13</v>
      </c>
      <c r="C16" s="23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>
        <v>19179.78</v>
      </c>
      <c r="J16" s="9">
        <v>11115.63</v>
      </c>
      <c r="K16" s="8"/>
      <c r="L16" s="8">
        <f t="shared" si="1"/>
        <v>30295.409999999996</v>
      </c>
    </row>
    <row r="17" spans="2:12" s="1" customFormat="1" ht="15">
      <c r="B17" s="23" t="s">
        <v>1</v>
      </c>
      <c r="C17" s="23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25043.59</v>
      </c>
      <c r="J17" s="9">
        <v>28343.48</v>
      </c>
      <c r="K17" s="9"/>
      <c r="L17" s="8">
        <f t="shared" si="1"/>
        <v>53387.07</v>
      </c>
    </row>
    <row r="18" spans="2:12" s="1" customFormat="1" ht="15">
      <c r="B18" s="23" t="s">
        <v>14</v>
      </c>
      <c r="C18" s="23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27756.54</v>
      </c>
      <c r="J18" s="9">
        <v>22678.88</v>
      </c>
      <c r="K18" s="9"/>
      <c r="L18" s="8">
        <f t="shared" si="1"/>
        <v>50435.42</v>
      </c>
    </row>
    <row r="19" spans="2:12" s="1" customFormat="1" ht="15">
      <c r="B19" s="23" t="s">
        <v>15</v>
      </c>
      <c r="C19" s="23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>
        <v>11545.6</v>
      </c>
      <c r="J19" s="8">
        <v>20246.38</v>
      </c>
      <c r="K19" s="8"/>
      <c r="L19" s="8">
        <f t="shared" si="1"/>
        <v>31791.980000000003</v>
      </c>
    </row>
    <row r="20" spans="2:12" s="1" customFormat="1" ht="15.75">
      <c r="B20" s="23" t="s">
        <v>16</v>
      </c>
      <c r="C20" s="23"/>
      <c r="D20" s="7">
        <v>367.7</v>
      </c>
      <c r="E20" s="7">
        <v>4620.54</v>
      </c>
      <c r="F20" s="7">
        <v>79.2</v>
      </c>
      <c r="G20" s="7">
        <f t="shared" si="0"/>
        <v>4332.04</v>
      </c>
      <c r="H20" s="7">
        <v>14656.1</v>
      </c>
      <c r="I20" s="9"/>
      <c r="J20" s="9"/>
      <c r="K20" s="10"/>
      <c r="L20" s="9"/>
    </row>
    <row r="21" spans="2:12" s="1" customFormat="1" ht="15.75">
      <c r="B21" s="21" t="s">
        <v>0</v>
      </c>
      <c r="C21" s="22"/>
      <c r="D21" s="7">
        <f>SUM(D13:D20)</f>
        <v>108696.87</v>
      </c>
      <c r="E21" s="7">
        <f>SUM(E13:E20)</f>
        <v>133457.66</v>
      </c>
      <c r="F21" s="7">
        <f>SUM(F13:F20)</f>
        <v>-91667.39</v>
      </c>
      <c r="G21" s="7">
        <f t="shared" si="0"/>
        <v>-66906.59999999999</v>
      </c>
      <c r="H21" s="7">
        <f>SUM(H13:H20)</f>
        <v>135952.79</v>
      </c>
      <c r="I21" s="19">
        <f>SUM(I13:I20)</f>
        <v>203642.37000000002</v>
      </c>
      <c r="J21" s="19">
        <f>SUM(J13:J20)</f>
        <v>161697.25</v>
      </c>
      <c r="K21" s="19">
        <f>SUM(K13:K20)</f>
        <v>0</v>
      </c>
      <c r="L21" s="19">
        <f>SUM(L13:L20)</f>
        <v>365339.61999999994</v>
      </c>
    </row>
    <row r="22" spans="1:10" s="1" customFormat="1" ht="15.75">
      <c r="A22" s="11"/>
      <c r="B22" s="11"/>
      <c r="C22" s="11"/>
      <c r="D22" s="11"/>
      <c r="E22" s="11"/>
      <c r="F22" s="11"/>
      <c r="G22" s="11"/>
      <c r="H22" s="11"/>
      <c r="I22" s="11"/>
      <c r="J22" s="10"/>
    </row>
    <row r="23" spans="1:10" s="1" customFormat="1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" customFormat="1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1" customFormat="1" ht="15">
      <c r="A27" s="12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" customFormat="1" ht="15">
      <c r="A28" s="13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" customFormat="1" ht="15">
      <c r="A29" s="12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2" customFormat="1" ht="18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8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.7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.7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.7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.7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.75">
      <c r="A37" s="16"/>
      <c r="B37" s="16"/>
      <c r="C37" s="16"/>
      <c r="D37" s="16"/>
      <c r="E37" s="16"/>
      <c r="F37" s="16"/>
      <c r="G37" s="16"/>
      <c r="H37" s="16"/>
      <c r="I37" s="16"/>
      <c r="J37" s="16"/>
    </row>
  </sheetData>
  <sheetProtection/>
  <mergeCells count="12">
    <mergeCell ref="A6:K6"/>
    <mergeCell ref="A7:K7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L37"/>
  <sheetViews>
    <sheetView zoomScalePageLayoutView="0" workbookViewId="0" topLeftCell="A7">
      <selection activeCell="J24" sqref="J24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6.125" style="0" customWidth="1"/>
    <col min="10" max="10" width="16.875" style="0" customWidth="1"/>
    <col min="11" max="11" width="15.625" style="0" customWidth="1"/>
    <col min="12" max="12" width="13.625" style="0" customWidth="1"/>
    <col min="13" max="13" width="12.25390625" style="0" customWidth="1"/>
    <col min="15" max="15" width="15.75390625" style="0" customWidth="1"/>
  </cols>
  <sheetData>
    <row r="6" spans="1:11" s="2" customFormat="1" ht="18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s="2" customFormat="1" ht="18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0" s="1" customFormat="1" ht="15.75">
      <c r="A8" s="3"/>
      <c r="B8" s="3"/>
      <c r="C8" s="3" t="s">
        <v>34</v>
      </c>
      <c r="D8" s="3" t="s">
        <v>9</v>
      </c>
      <c r="E8" s="3"/>
      <c r="F8" s="3"/>
      <c r="G8" s="3"/>
      <c r="H8" s="3"/>
      <c r="I8" s="3"/>
      <c r="J8" s="3"/>
    </row>
    <row r="9" spans="1:10" s="1" customFormat="1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.75">
      <c r="A11" s="5"/>
      <c r="B11" s="5"/>
      <c r="C11" s="5"/>
      <c r="D11" s="5"/>
      <c r="E11" s="5"/>
      <c r="F11" s="5"/>
      <c r="G11" s="5"/>
      <c r="H11" s="5"/>
      <c r="I11" s="5" t="s">
        <v>19</v>
      </c>
      <c r="J11" s="5" t="s">
        <v>20</v>
      </c>
      <c r="K11" s="5" t="s">
        <v>21</v>
      </c>
    </row>
    <row r="12" spans="2:12" s="1" customFormat="1" ht="15.75">
      <c r="B12" s="25" t="s">
        <v>10</v>
      </c>
      <c r="C12" s="25"/>
      <c r="D12" s="6" t="s">
        <v>3</v>
      </c>
      <c r="E12" s="6"/>
      <c r="G12" s="6"/>
      <c r="H12" s="6"/>
      <c r="I12" s="6" t="s">
        <v>11</v>
      </c>
      <c r="J12" s="6" t="s">
        <v>11</v>
      </c>
      <c r="K12" s="6" t="s">
        <v>11</v>
      </c>
      <c r="L12" s="6" t="s">
        <v>2</v>
      </c>
    </row>
    <row r="13" spans="2:12" s="1" customFormat="1" ht="15.75">
      <c r="B13" s="23" t="s">
        <v>17</v>
      </c>
      <c r="C13" s="23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8"/>
      <c r="J13" s="8"/>
      <c r="K13" s="8"/>
      <c r="L13" s="8">
        <f>I13+J13+K13</f>
        <v>0</v>
      </c>
    </row>
    <row r="14" spans="2:12" s="1" customFormat="1" ht="15">
      <c r="B14" s="23" t="s">
        <v>18</v>
      </c>
      <c r="C14" s="23"/>
      <c r="D14" s="7">
        <v>24470.12</v>
      </c>
      <c r="E14" s="7">
        <v>28537.17</v>
      </c>
      <c r="F14" s="7">
        <v>-34213.28</v>
      </c>
      <c r="G14" s="7">
        <f aca="true" t="shared" si="0" ref="G14:G21">SUM(E14-D14+F14)</f>
        <v>-30146.23</v>
      </c>
      <c r="H14" s="7">
        <v>30349.78</v>
      </c>
      <c r="I14" s="8"/>
      <c r="J14" s="8"/>
      <c r="K14" s="8"/>
      <c r="L14" s="8">
        <f aca="true" t="shared" si="1" ref="L14:L20">I14+J14+K14</f>
        <v>0</v>
      </c>
    </row>
    <row r="15" spans="2:12" s="1" customFormat="1" ht="15">
      <c r="B15" s="23" t="s">
        <v>12</v>
      </c>
      <c r="C15" s="23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/>
      <c r="J15" s="9"/>
      <c r="K15" s="9"/>
      <c r="L15" s="8">
        <f t="shared" si="1"/>
        <v>0</v>
      </c>
    </row>
    <row r="16" spans="2:12" s="1" customFormat="1" ht="15">
      <c r="B16" s="23" t="s">
        <v>13</v>
      </c>
      <c r="C16" s="23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8"/>
      <c r="J16" s="8"/>
      <c r="K16" s="8"/>
      <c r="L16" s="8">
        <f t="shared" si="1"/>
        <v>0</v>
      </c>
    </row>
    <row r="17" spans="2:12" s="1" customFormat="1" ht="15">
      <c r="B17" s="23" t="s">
        <v>1</v>
      </c>
      <c r="C17" s="23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/>
      <c r="J17" s="9"/>
      <c r="K17" s="9"/>
      <c r="L17" s="8">
        <f t="shared" si="1"/>
        <v>0</v>
      </c>
    </row>
    <row r="18" spans="2:12" s="1" customFormat="1" ht="15">
      <c r="B18" s="23" t="s">
        <v>14</v>
      </c>
      <c r="C18" s="23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/>
      <c r="J18" s="9"/>
      <c r="K18" s="9"/>
      <c r="L18" s="8">
        <f t="shared" si="1"/>
        <v>0</v>
      </c>
    </row>
    <row r="19" spans="2:12" s="1" customFormat="1" ht="15">
      <c r="B19" s="23" t="s">
        <v>15</v>
      </c>
      <c r="C19" s="23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8"/>
      <c r="J19" s="8"/>
      <c r="K19" s="8"/>
      <c r="L19" s="8">
        <f t="shared" si="1"/>
        <v>0</v>
      </c>
    </row>
    <row r="20" spans="2:12" s="1" customFormat="1" ht="15">
      <c r="B20" s="23" t="s">
        <v>16</v>
      </c>
      <c r="C20" s="23"/>
      <c r="D20" s="7">
        <v>367.7</v>
      </c>
      <c r="E20" s="7">
        <v>4620.54</v>
      </c>
      <c r="F20" s="7">
        <v>79.2</v>
      </c>
      <c r="G20" s="7">
        <f t="shared" si="0"/>
        <v>4332.04</v>
      </c>
      <c r="H20" s="7">
        <v>14656.1</v>
      </c>
      <c r="I20" s="9"/>
      <c r="J20" s="9"/>
      <c r="K20" s="8"/>
      <c r="L20" s="8">
        <f t="shared" si="1"/>
        <v>0</v>
      </c>
    </row>
    <row r="21" spans="2:12" s="1" customFormat="1" ht="15.75">
      <c r="B21" s="21" t="s">
        <v>0</v>
      </c>
      <c r="C21" s="22"/>
      <c r="D21" s="7">
        <f>SUM(D13:D20)</f>
        <v>108696.87</v>
      </c>
      <c r="E21" s="7">
        <f>SUM(E13:E20)</f>
        <v>133457.66</v>
      </c>
      <c r="F21" s="7">
        <f>SUM(F13:F20)</f>
        <v>-91667.39</v>
      </c>
      <c r="G21" s="7">
        <f t="shared" si="0"/>
        <v>-66906.59999999999</v>
      </c>
      <c r="H21" s="7">
        <f>SUM(H13:H20)</f>
        <v>135952.79</v>
      </c>
      <c r="I21" s="19">
        <f>SUM(I13:I20)</f>
        <v>0</v>
      </c>
      <c r="J21" s="19">
        <f>SUM(J13:J20)</f>
        <v>0</v>
      </c>
      <c r="K21" s="19">
        <f>SUM(K13:K20)</f>
        <v>0</v>
      </c>
      <c r="L21" s="19">
        <f>SUM(L13:L20)</f>
        <v>0</v>
      </c>
    </row>
    <row r="22" spans="1:10" s="1" customFormat="1" ht="15.75">
      <c r="A22" s="11"/>
      <c r="B22" s="11"/>
      <c r="C22" s="11"/>
      <c r="D22" s="11"/>
      <c r="E22" s="11"/>
      <c r="F22" s="11"/>
      <c r="G22" s="11"/>
      <c r="H22" s="11"/>
      <c r="I22" s="11"/>
      <c r="J22" s="18"/>
    </row>
    <row r="23" spans="1:10" s="1" customFormat="1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" customFormat="1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1" customFormat="1" ht="15">
      <c r="A27" s="12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" customFormat="1" ht="15">
      <c r="A28" s="13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" customFormat="1" ht="15">
      <c r="A29" s="12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2" customFormat="1" ht="18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s="2" customFormat="1" ht="18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.7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.7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.7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.7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.75">
      <c r="A37" s="16"/>
      <c r="B37" s="16"/>
      <c r="C37" s="16"/>
      <c r="D37" s="16"/>
      <c r="E37" s="16"/>
      <c r="F37" s="16"/>
      <c r="G37" s="16"/>
      <c r="H37" s="16"/>
      <c r="I37" s="16"/>
      <c r="J37" s="16"/>
    </row>
  </sheetData>
  <sheetProtection/>
  <mergeCells count="12">
    <mergeCell ref="B16:C16"/>
    <mergeCell ref="B17:C17"/>
    <mergeCell ref="B18:C18"/>
    <mergeCell ref="B19:C19"/>
    <mergeCell ref="B20:C20"/>
    <mergeCell ref="B21:C21"/>
    <mergeCell ref="A6:K6"/>
    <mergeCell ref="A7:K7"/>
    <mergeCell ref="B12:C12"/>
    <mergeCell ref="B13:C13"/>
    <mergeCell ref="B14:C14"/>
    <mergeCell ref="B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M36"/>
  <sheetViews>
    <sheetView tabSelected="1" zoomScalePageLayoutView="0" workbookViewId="0" topLeftCell="A5">
      <selection activeCell="L8" sqref="L8"/>
    </sheetView>
  </sheetViews>
  <sheetFormatPr defaultColWidth="9.00390625" defaultRowHeight="15.75"/>
  <cols>
    <col min="2" max="2" width="12.875" style="0" customWidth="1"/>
    <col min="3" max="3" width="7.875" style="0" customWidth="1"/>
    <col min="4" max="8" width="18.375" style="0" hidden="1" customWidth="1"/>
    <col min="9" max="9" width="16.125" style="0" customWidth="1"/>
    <col min="10" max="10" width="16.875" style="0" customWidth="1"/>
    <col min="11" max="13" width="15.625" style="0" customWidth="1"/>
    <col min="14" max="14" width="14.25390625" style="0" customWidth="1"/>
  </cols>
  <sheetData>
    <row r="6" spans="1:13" s="2" customFormat="1" ht="18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2" customFormat="1" ht="18">
      <c r="A7" s="24" t="s">
        <v>36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1" s="1" customFormat="1" ht="15.75">
      <c r="A8" s="3"/>
      <c r="B8" s="3"/>
      <c r="C8" s="3" t="s">
        <v>35</v>
      </c>
      <c r="D8" s="3" t="s">
        <v>9</v>
      </c>
      <c r="E8" s="3"/>
      <c r="F8" s="3"/>
      <c r="G8" s="3"/>
      <c r="H8" s="3"/>
      <c r="I8" s="3"/>
      <c r="J8" s="3"/>
      <c r="K8" s="3"/>
    </row>
    <row r="9" spans="1:10" s="1" customFormat="1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5.75">
      <c r="A11" s="5"/>
      <c r="B11" s="5"/>
      <c r="C11" s="5"/>
      <c r="D11" s="5"/>
      <c r="E11" s="5"/>
      <c r="F11" s="5"/>
      <c r="G11" s="5"/>
      <c r="H11" s="5"/>
      <c r="I11" s="5" t="s">
        <v>27</v>
      </c>
      <c r="J11" s="5" t="s">
        <v>28</v>
      </c>
      <c r="K11" s="5" t="s">
        <v>29</v>
      </c>
      <c r="L11" s="5" t="s">
        <v>30</v>
      </c>
    </row>
    <row r="12" spans="2:13" s="1" customFormat="1" ht="15.75">
      <c r="B12" s="25" t="s">
        <v>10</v>
      </c>
      <c r="C12" s="25"/>
      <c r="D12" s="6" t="s">
        <v>3</v>
      </c>
      <c r="E12" s="6"/>
      <c r="G12" s="6"/>
      <c r="H12" s="6"/>
      <c r="I12" s="6" t="s">
        <v>11</v>
      </c>
      <c r="J12" s="6" t="s">
        <v>11</v>
      </c>
      <c r="K12" s="6" t="s">
        <v>11</v>
      </c>
      <c r="L12" s="6" t="s">
        <v>11</v>
      </c>
      <c r="M12" s="6" t="s">
        <v>2</v>
      </c>
    </row>
    <row r="13" spans="2:13" s="1" customFormat="1" ht="15.75">
      <c r="B13" s="23" t="s">
        <v>17</v>
      </c>
      <c r="C13" s="23"/>
      <c r="D13" s="7">
        <v>25828.09</v>
      </c>
      <c r="E13" s="7">
        <v>32118.19</v>
      </c>
      <c r="F13" s="6">
        <v>-9041.53</v>
      </c>
      <c r="G13" s="7">
        <f>SUM(E13-D13+F13)</f>
        <v>-2751.430000000002</v>
      </c>
      <c r="H13" s="7">
        <v>17623.6</v>
      </c>
      <c r="I13" s="9">
        <v>97325.54</v>
      </c>
      <c r="J13" s="9">
        <v>78726.75</v>
      </c>
      <c r="K13" s="8"/>
      <c r="L13" s="9"/>
      <c r="M13" s="8">
        <f>I13+J13+K13+L13</f>
        <v>176052.28999999998</v>
      </c>
    </row>
    <row r="14" spans="2:13" s="1" customFormat="1" ht="15">
      <c r="B14" s="23" t="s">
        <v>18</v>
      </c>
      <c r="C14" s="23"/>
      <c r="D14" s="7">
        <v>24470.12</v>
      </c>
      <c r="E14" s="7">
        <v>28537.17</v>
      </c>
      <c r="F14" s="7">
        <v>-34213.28</v>
      </c>
      <c r="G14" s="7">
        <f aca="true" t="shared" si="0" ref="G14:G21">SUM(E14-D14+F14)</f>
        <v>-30146.23</v>
      </c>
      <c r="H14" s="7">
        <v>30349.78</v>
      </c>
      <c r="I14" s="9">
        <v>170008.58</v>
      </c>
      <c r="J14" s="9">
        <v>171236.64</v>
      </c>
      <c r="K14" s="8"/>
      <c r="L14" s="9"/>
      <c r="M14" s="8">
        <f aca="true" t="shared" si="1" ref="M14:M20">I14+J14+K14+L14</f>
        <v>341245.22</v>
      </c>
    </row>
    <row r="15" spans="2:13" s="1" customFormat="1" ht="15">
      <c r="B15" s="23" t="s">
        <v>12</v>
      </c>
      <c r="C15" s="23"/>
      <c r="D15" s="7">
        <v>4746.5</v>
      </c>
      <c r="E15" s="7">
        <v>4746.5</v>
      </c>
      <c r="F15" s="7">
        <v>-806.99</v>
      </c>
      <c r="G15" s="7">
        <f t="shared" si="0"/>
        <v>-806.99</v>
      </c>
      <c r="H15" s="7">
        <v>7775.4</v>
      </c>
      <c r="I15" s="9">
        <v>12081.44</v>
      </c>
      <c r="J15" s="9">
        <v>125981.09</v>
      </c>
      <c r="K15" s="9"/>
      <c r="L15" s="9"/>
      <c r="M15" s="8">
        <f t="shared" si="1"/>
        <v>138062.53</v>
      </c>
    </row>
    <row r="16" spans="2:13" s="1" customFormat="1" ht="15">
      <c r="B16" s="23" t="s">
        <v>13</v>
      </c>
      <c r="C16" s="23"/>
      <c r="D16" s="7">
        <v>9055.41</v>
      </c>
      <c r="E16" s="7">
        <v>10330.41</v>
      </c>
      <c r="F16" s="7">
        <v>-4023.64</v>
      </c>
      <c r="G16" s="7">
        <f t="shared" si="0"/>
        <v>-2748.64</v>
      </c>
      <c r="H16" s="7">
        <v>7477.75</v>
      </c>
      <c r="I16" s="9">
        <v>72947.73</v>
      </c>
      <c r="J16" s="9">
        <v>57316.58</v>
      </c>
      <c r="K16" s="8"/>
      <c r="L16" s="9"/>
      <c r="M16" s="8">
        <f t="shared" si="1"/>
        <v>130264.31</v>
      </c>
    </row>
    <row r="17" spans="2:13" s="1" customFormat="1" ht="15">
      <c r="B17" s="23" t="s">
        <v>1</v>
      </c>
      <c r="C17" s="23"/>
      <c r="D17" s="7">
        <v>16559.34</v>
      </c>
      <c r="E17" s="7">
        <v>21822.14</v>
      </c>
      <c r="F17" s="7">
        <v>-16853.33</v>
      </c>
      <c r="G17" s="7">
        <f t="shared" si="0"/>
        <v>-11590.530000000002</v>
      </c>
      <c r="H17" s="7">
        <v>20571.52</v>
      </c>
      <c r="I17" s="9">
        <v>141632.82</v>
      </c>
      <c r="J17" s="9">
        <v>117051.12</v>
      </c>
      <c r="K17" s="9"/>
      <c r="L17" s="9"/>
      <c r="M17" s="8">
        <f t="shared" si="1"/>
        <v>258683.94</v>
      </c>
    </row>
    <row r="18" spans="2:13" s="1" customFormat="1" ht="15">
      <c r="B18" s="23" t="s">
        <v>14</v>
      </c>
      <c r="C18" s="23"/>
      <c r="D18" s="7">
        <v>22125.63</v>
      </c>
      <c r="E18" s="7">
        <v>24301.78</v>
      </c>
      <c r="F18" s="7">
        <v>-23068.15</v>
      </c>
      <c r="G18" s="7">
        <f t="shared" si="0"/>
        <v>-20892.000000000004</v>
      </c>
      <c r="H18" s="7">
        <v>26805.39</v>
      </c>
      <c r="I18" s="9">
        <v>108218.42</v>
      </c>
      <c r="J18" s="9">
        <v>100090.74</v>
      </c>
      <c r="K18" s="9"/>
      <c r="L18" s="9"/>
      <c r="M18" s="8">
        <f t="shared" si="1"/>
        <v>208309.16</v>
      </c>
    </row>
    <row r="19" spans="2:13" s="1" customFormat="1" ht="15">
      <c r="B19" s="23" t="s">
        <v>15</v>
      </c>
      <c r="C19" s="23"/>
      <c r="D19" s="7">
        <v>5544.08</v>
      </c>
      <c r="E19" s="7">
        <v>6980.93</v>
      </c>
      <c r="F19" s="7">
        <v>-3739.67</v>
      </c>
      <c r="G19" s="7">
        <f t="shared" si="0"/>
        <v>-2302.8199999999997</v>
      </c>
      <c r="H19" s="7">
        <v>10693.25</v>
      </c>
      <c r="I19" s="9">
        <v>40004.81</v>
      </c>
      <c r="J19" s="9">
        <v>49849.21</v>
      </c>
      <c r="K19" s="8"/>
      <c r="L19" s="9"/>
      <c r="M19" s="8">
        <f t="shared" si="1"/>
        <v>89854.01999999999</v>
      </c>
    </row>
    <row r="20" spans="2:13" s="1" customFormat="1" ht="15.75">
      <c r="B20" s="23" t="s">
        <v>16</v>
      </c>
      <c r="C20" s="23"/>
      <c r="D20" s="7">
        <v>367.7</v>
      </c>
      <c r="E20" s="7">
        <v>4620.54</v>
      </c>
      <c r="F20" s="7">
        <v>79.2</v>
      </c>
      <c r="G20" s="7">
        <f t="shared" si="0"/>
        <v>4332.04</v>
      </c>
      <c r="H20" s="7">
        <v>14656.1</v>
      </c>
      <c r="I20" s="9"/>
      <c r="J20" s="9"/>
      <c r="K20" s="10"/>
      <c r="L20" s="9"/>
      <c r="M20" s="8">
        <f t="shared" si="1"/>
        <v>0</v>
      </c>
    </row>
    <row r="21" spans="2:13" s="1" customFormat="1" ht="15.75">
      <c r="B21" s="21" t="s">
        <v>0</v>
      </c>
      <c r="C21" s="22"/>
      <c r="D21" s="7">
        <f>SUM(D13:D20)</f>
        <v>108696.87</v>
      </c>
      <c r="E21" s="7">
        <f>SUM(E13:E20)</f>
        <v>133457.66</v>
      </c>
      <c r="F21" s="7">
        <f>SUM(F13:F20)</f>
        <v>-91667.39</v>
      </c>
      <c r="G21" s="7">
        <f t="shared" si="0"/>
        <v>-66906.59999999999</v>
      </c>
      <c r="H21" s="7">
        <f aca="true" t="shared" si="2" ref="H21:M21">SUM(H13:H20)</f>
        <v>135952.79</v>
      </c>
      <c r="I21" s="19">
        <f t="shared" si="2"/>
        <v>642219.3400000001</v>
      </c>
      <c r="J21" s="19">
        <f t="shared" si="2"/>
        <v>700252.1299999999</v>
      </c>
      <c r="K21" s="19">
        <f t="shared" si="2"/>
        <v>0</v>
      </c>
      <c r="L21" s="19">
        <f t="shared" si="2"/>
        <v>0</v>
      </c>
      <c r="M21" s="19">
        <f t="shared" si="2"/>
        <v>1342471.4699999997</v>
      </c>
    </row>
    <row r="22" spans="1:10" s="1" customFormat="1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" customFormat="1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1" customFormat="1" ht="15">
      <c r="A26" s="12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" customFormat="1" ht="15">
      <c r="A27" s="13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" customFormat="1" ht="15">
      <c r="A28" s="12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2" customFormat="1" ht="18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s="2" customFormat="1" ht="18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5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5.7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5.7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.7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.75">
      <c r="A36" s="16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/>
  <mergeCells count="12">
    <mergeCell ref="B12:C12"/>
    <mergeCell ref="B13:C13"/>
    <mergeCell ref="B14:C14"/>
    <mergeCell ref="B15:C15"/>
    <mergeCell ref="A7:M7"/>
    <mergeCell ref="A6:M6"/>
    <mergeCell ref="B16:C16"/>
    <mergeCell ref="B17:C17"/>
    <mergeCell ref="B18:C18"/>
    <mergeCell ref="B19:C19"/>
    <mergeCell ref="B20:C20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Natashka</dc:creator>
  <cp:keywords/>
  <dc:description/>
  <cp:lastModifiedBy>Елена Васильевна</cp:lastModifiedBy>
  <cp:lastPrinted>2013-01-10T11:59:02Z</cp:lastPrinted>
  <dcterms:created xsi:type="dcterms:W3CDTF">2005-03-02T10:27:55Z</dcterms:created>
  <dcterms:modified xsi:type="dcterms:W3CDTF">2014-09-08T09:22:34Z</dcterms:modified>
  <cp:category/>
  <cp:version/>
  <cp:contentType/>
  <cp:contentStatus/>
</cp:coreProperties>
</file>