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6" yWindow="410" windowWidth="12120" windowHeight="9000" tabRatio="876" activeTab="8"/>
  </bookViews>
  <sheets>
    <sheet name=" июль" sheetId="1" r:id="rId1"/>
    <sheet name=" август" sheetId="2" r:id="rId2"/>
    <sheet name=" сент" sheetId="3" r:id="rId3"/>
    <sheet name="3 квартал" sheetId="4" r:id="rId4"/>
    <sheet name="окт " sheetId="5" r:id="rId5"/>
    <sheet name="нояб " sheetId="6" r:id="rId6"/>
    <sheet name="дек " sheetId="7" r:id="rId7"/>
    <sheet name="4 квартал" sheetId="8" r:id="rId8"/>
    <sheet name="январь2013" sheetId="9" r:id="rId9"/>
  </sheets>
  <definedNames/>
  <calcPr fullCalcOnLoad="1"/>
</workbook>
</file>

<file path=xl/sharedStrings.xml><?xml version="1.0" encoding="utf-8"?>
<sst xmlns="http://schemas.openxmlformats.org/spreadsheetml/2006/main" count="410" uniqueCount="79">
  <si>
    <t>Холодная вода</t>
  </si>
  <si>
    <t>Горячая вода</t>
  </si>
  <si>
    <t>Отопление</t>
  </si>
  <si>
    <t>Радио</t>
  </si>
  <si>
    <t>Телеантенны</t>
  </si>
  <si>
    <t>Санитарное содержание</t>
  </si>
  <si>
    <t>ИТОГО:</t>
  </si>
  <si>
    <t>Эксплуатационные усл.</t>
  </si>
  <si>
    <t>Хлопина д.7/3</t>
  </si>
  <si>
    <t>Обслуживание лифта</t>
  </si>
  <si>
    <t>АДС</t>
  </si>
  <si>
    <t>Освещение</t>
  </si>
  <si>
    <t>Хим. корпус</t>
  </si>
  <si>
    <t>Хлопина д.3</t>
  </si>
  <si>
    <t>Хлопина д.7/1</t>
  </si>
  <si>
    <t>Хлопина д.7/2</t>
  </si>
  <si>
    <t>Газ</t>
  </si>
  <si>
    <t>2-ой Професс.</t>
  </si>
  <si>
    <t>Политех.д.31</t>
  </si>
  <si>
    <t>1-ый Професс.</t>
  </si>
  <si>
    <t>УТВЕРЖДАЮ:</t>
  </si>
  <si>
    <t>Тех.обслуживание</t>
  </si>
  <si>
    <t>Текущий ремонт</t>
  </si>
  <si>
    <t>Обслуживание газ. сети</t>
  </si>
  <si>
    <t>Обсл. Системы ССД</t>
  </si>
  <si>
    <t>Услуги ВЦ</t>
  </si>
  <si>
    <t>Утилизация мусора</t>
  </si>
  <si>
    <t>Управление домом</t>
  </si>
  <si>
    <t>ВСЕГО:</t>
  </si>
  <si>
    <t>перерасчет в т.ч.</t>
  </si>
  <si>
    <t>Водоотведение</t>
  </si>
  <si>
    <t>Итого</t>
  </si>
  <si>
    <t>окт</t>
  </si>
  <si>
    <t>Услуга ПСКБ %</t>
  </si>
  <si>
    <t xml:space="preserve">перерасчет </t>
  </si>
  <si>
    <t>______________С.В. Романов</t>
  </si>
  <si>
    <t xml:space="preserve">Проректор по АХР </t>
  </si>
  <si>
    <t>Экспл. общ.приб.учета</t>
  </si>
  <si>
    <t>Начальник ЖЭТУ</t>
  </si>
  <si>
    <t>Экономист ЖЭТУ</t>
  </si>
  <si>
    <t>ПО ЖИЛЫМ ВЕДОМСТВЕННЫМ ДОМАМ  ФГБОУ ВПО "СПбГПУ"</t>
  </si>
  <si>
    <t>Директор департамента АХС</t>
  </si>
  <si>
    <t>Е.Л.Шабуров</t>
  </si>
  <si>
    <t>С.Ю.Горбатова</t>
  </si>
  <si>
    <t>Е.В.Лысенкова</t>
  </si>
  <si>
    <t xml:space="preserve">за июль  2012г. </t>
  </si>
  <si>
    <t>Всего:</t>
  </si>
  <si>
    <t>Итого:</t>
  </si>
  <si>
    <t>июль</t>
  </si>
  <si>
    <t>август</t>
  </si>
  <si>
    <t>сентябрь</t>
  </si>
  <si>
    <t xml:space="preserve">за 3 квартал  2012г. </t>
  </si>
  <si>
    <t>Всего</t>
  </si>
  <si>
    <t xml:space="preserve">за август  2012г. </t>
  </si>
  <si>
    <t>2787.5</t>
  </si>
  <si>
    <t xml:space="preserve">за сентябрь  2012г. </t>
  </si>
  <si>
    <t>коррекция</t>
  </si>
  <si>
    <t>Содержание дома(тех обсл)</t>
  </si>
  <si>
    <t>ПЗУ(Тех.обсл)</t>
  </si>
  <si>
    <t>Экспл. кол.приборов учета</t>
  </si>
  <si>
    <t>Полит. д.29 к.1</t>
  </si>
  <si>
    <t>Полит.д29 к2</t>
  </si>
  <si>
    <t>Полит.д.29</t>
  </si>
  <si>
    <t xml:space="preserve">за октябрь  2012г. </t>
  </si>
  <si>
    <t xml:space="preserve">за ноябрь  2012г. </t>
  </si>
  <si>
    <t>,</t>
  </si>
  <si>
    <t xml:space="preserve">за декабрь  2012г. </t>
  </si>
  <si>
    <t>Полит.29к1</t>
  </si>
  <si>
    <t>Полит.29к2</t>
  </si>
  <si>
    <t>Полит.31</t>
  </si>
  <si>
    <t>Полит.29</t>
  </si>
  <si>
    <t>Хлопина3</t>
  </si>
  <si>
    <t>Хлопина7к1</t>
  </si>
  <si>
    <t>Хлопина7к2</t>
  </si>
  <si>
    <t>Хлопина7к3</t>
  </si>
  <si>
    <t>ноя</t>
  </si>
  <si>
    <t>дек</t>
  </si>
  <si>
    <t xml:space="preserve">за 4 квартал  2012г. </t>
  </si>
  <si>
    <t xml:space="preserve">за январь  2013г.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</si>
</sst>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[$-FC19]d\ mmmm\ yyyy\ &quot;г.&quot;"/>
    <numFmt numFmtId="174" formatCode="00000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.##0.00_р_."/>
    <numFmt numFmtId="181" formatCode="#.##0.00"/>
    <numFmt numFmtId="182" formatCode="0.00000"/>
  </numFmts>
  <fonts count="42">
    <font>
      <sz val="12"/>
      <name val="Times New Roman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/>
    </xf>
    <xf numFmtId="2" fontId="3" fillId="0" borderId="12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3" fillId="0" borderId="15" xfId="0" applyNumberFormat="1" applyFont="1" applyFill="1" applyBorder="1" applyAlignment="1">
      <alignment horizontal="right"/>
    </xf>
    <xf numFmtId="0" fontId="7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2" fontId="7" fillId="0" borderId="0" xfId="0" applyNumberFormat="1" applyFont="1" applyAlignment="1">
      <alignment horizontal="right"/>
    </xf>
    <xf numFmtId="0" fontId="3" fillId="0" borderId="14" xfId="0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2" fontId="7" fillId="0" borderId="14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4">
      <selection activeCell="F40" sqref="F40"/>
    </sheetView>
  </sheetViews>
  <sheetFormatPr defaultColWidth="9.375" defaultRowHeight="15.75"/>
  <cols>
    <col min="1" max="1" width="18.375" style="2" customWidth="1"/>
    <col min="2" max="2" width="11.875" style="8" customWidth="1"/>
    <col min="3" max="3" width="12.25390625" style="8" customWidth="1"/>
    <col min="4" max="4" width="11.00390625" style="5" customWidth="1"/>
    <col min="5" max="5" width="10.625" style="8" customWidth="1"/>
    <col min="6" max="6" width="10.50390625" style="8" customWidth="1"/>
    <col min="7" max="7" width="11.875" style="8" customWidth="1"/>
    <col min="8" max="8" width="12.125" style="8" customWidth="1"/>
    <col min="9" max="9" width="9.625" style="8" customWidth="1"/>
    <col min="10" max="10" width="12.625" style="8" customWidth="1"/>
    <col min="11" max="11" width="9.625" style="8" customWidth="1"/>
    <col min="12" max="12" width="9.625" style="2" customWidth="1"/>
    <col min="13" max="16384" width="9.375" style="2" customWidth="1"/>
  </cols>
  <sheetData>
    <row r="1" spans="1:11" ht="13.5">
      <c r="A1" s="1"/>
      <c r="B1" s="10"/>
      <c r="C1" s="10"/>
      <c r="D1" s="29"/>
      <c r="E1" s="10"/>
      <c r="F1" s="10"/>
      <c r="G1" s="10"/>
      <c r="H1" s="10"/>
      <c r="I1" s="10"/>
      <c r="J1" s="10"/>
      <c r="K1" s="10"/>
    </row>
    <row r="2" spans="1:11" ht="13.5">
      <c r="A2" s="1"/>
      <c r="B2" s="10"/>
      <c r="C2" s="10"/>
      <c r="D2" s="29"/>
      <c r="E2" s="10"/>
      <c r="F2" s="10"/>
      <c r="G2" s="10"/>
      <c r="H2" s="10"/>
      <c r="I2" s="10"/>
      <c r="J2" s="10"/>
      <c r="K2" s="10"/>
    </row>
    <row r="3" spans="1:11" ht="13.5">
      <c r="A3" s="1"/>
      <c r="B3" s="10"/>
      <c r="C3" s="10"/>
      <c r="D3" s="29"/>
      <c r="E3" s="10"/>
      <c r="F3" s="10"/>
      <c r="G3" s="10"/>
      <c r="H3" s="10"/>
      <c r="I3" s="10"/>
      <c r="J3" s="10"/>
      <c r="K3" s="10"/>
    </row>
    <row r="4" spans="1:11" ht="13.5">
      <c r="A4" s="1"/>
      <c r="B4" s="10"/>
      <c r="C4" s="10"/>
      <c r="D4" s="29"/>
      <c r="E4" s="10"/>
      <c r="F4" s="10"/>
      <c r="G4" s="10"/>
      <c r="H4" s="10"/>
      <c r="I4" s="10"/>
      <c r="J4" s="10"/>
      <c r="K4" s="10"/>
    </row>
    <row r="5" spans="1:11" s="3" customFormat="1" ht="13.5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s="3" customFormat="1" ht="13.5">
      <c r="A6" s="44" t="s">
        <v>45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4.25" thickBot="1">
      <c r="A7" s="1"/>
      <c r="B7" s="10"/>
      <c r="C7" s="10"/>
      <c r="D7" s="29"/>
      <c r="E7" s="10"/>
      <c r="F7" s="10"/>
      <c r="G7" s="10"/>
      <c r="H7" s="10"/>
      <c r="I7" s="10"/>
      <c r="J7" s="10"/>
      <c r="K7" s="10"/>
    </row>
    <row r="8" spans="1:11" ht="14.25" thickBot="1">
      <c r="A8" s="30"/>
      <c r="B8" s="11" t="s">
        <v>19</v>
      </c>
      <c r="C8" s="11" t="s">
        <v>17</v>
      </c>
      <c r="D8" s="12" t="s">
        <v>18</v>
      </c>
      <c r="E8" s="11" t="s">
        <v>12</v>
      </c>
      <c r="F8" s="11" t="s">
        <v>13</v>
      </c>
      <c r="G8" s="11" t="s">
        <v>14</v>
      </c>
      <c r="H8" s="11" t="s">
        <v>15</v>
      </c>
      <c r="I8" s="13" t="s">
        <v>31</v>
      </c>
      <c r="J8" s="11" t="s">
        <v>8</v>
      </c>
      <c r="K8" s="11" t="s">
        <v>6</v>
      </c>
    </row>
    <row r="9" spans="1:12" ht="13.5">
      <c r="A9" s="15" t="s">
        <v>21</v>
      </c>
      <c r="B9" s="16">
        <v>44870.14</v>
      </c>
      <c r="C9" s="17">
        <v>69831.45</v>
      </c>
      <c r="D9" s="17">
        <v>29297.13</v>
      </c>
      <c r="E9" s="18">
        <v>12122.32</v>
      </c>
      <c r="F9" s="18">
        <v>39818.37</v>
      </c>
      <c r="G9" s="18">
        <v>35143.45</v>
      </c>
      <c r="H9" s="18">
        <v>19898.74</v>
      </c>
      <c r="I9" s="19">
        <f>SUM(B9:H9)</f>
        <v>250981.59999999998</v>
      </c>
      <c r="J9" s="18">
        <v>51765.07</v>
      </c>
      <c r="K9" s="19">
        <f>SUM(I9:J9)</f>
        <v>302746.67</v>
      </c>
      <c r="L9" s="4"/>
    </row>
    <row r="10" spans="1:11" ht="13.5">
      <c r="A10" s="20" t="s">
        <v>22</v>
      </c>
      <c r="B10" s="18">
        <v>26943.3</v>
      </c>
      <c r="C10" s="18">
        <v>42249.75</v>
      </c>
      <c r="D10" s="18">
        <v>17592.16</v>
      </c>
      <c r="E10" s="18">
        <v>7279.14</v>
      </c>
      <c r="F10" s="18">
        <v>23909.88</v>
      </c>
      <c r="G10" s="18">
        <v>22038.37</v>
      </c>
      <c r="H10" s="18">
        <v>11948.69</v>
      </c>
      <c r="I10" s="19">
        <f aca="true" t="shared" si="0" ref="I10:I27">SUM(B10:H10)</f>
        <v>151961.29</v>
      </c>
      <c r="J10" s="18">
        <v>31083.5</v>
      </c>
      <c r="K10" s="19">
        <f>SUM(I10:J10)</f>
        <v>183044.79</v>
      </c>
    </row>
    <row r="11" spans="1:11" ht="13.5">
      <c r="A11" s="20" t="s">
        <v>5</v>
      </c>
      <c r="B11" s="18">
        <v>6841.86</v>
      </c>
      <c r="C11" s="18">
        <v>10728.81</v>
      </c>
      <c r="D11" s="18">
        <v>4467.31</v>
      </c>
      <c r="E11" s="18">
        <v>1848.46</v>
      </c>
      <c r="F11" s="18">
        <v>6071.61</v>
      </c>
      <c r="G11" s="18">
        <v>5596.39</v>
      </c>
      <c r="H11" s="18">
        <v>3034.24</v>
      </c>
      <c r="I11" s="19">
        <f t="shared" si="0"/>
        <v>38588.68</v>
      </c>
      <c r="J11" s="18">
        <v>7893.27</v>
      </c>
      <c r="K11" s="19">
        <f aca="true" t="shared" si="1" ref="K11:K27">SUM(I11:J11)</f>
        <v>46481.95</v>
      </c>
    </row>
    <row r="12" spans="1:11" ht="13.5">
      <c r="A12" s="20" t="s">
        <v>0</v>
      </c>
      <c r="B12" s="18">
        <v>19742.01</v>
      </c>
      <c r="C12" s="18">
        <v>29406.27</v>
      </c>
      <c r="D12" s="18">
        <v>26687</v>
      </c>
      <c r="E12" s="18">
        <v>7461.16</v>
      </c>
      <c r="F12" s="18">
        <v>32933.6</v>
      </c>
      <c r="G12" s="18">
        <v>22492.1</v>
      </c>
      <c r="H12" s="18">
        <v>16155.58</v>
      </c>
      <c r="I12" s="19">
        <f>SUM(B12:H12)</f>
        <v>154877.72</v>
      </c>
      <c r="J12" s="18">
        <v>10274.1</v>
      </c>
      <c r="K12" s="19">
        <f>SUM(I12:J12)</f>
        <v>165151.82</v>
      </c>
    </row>
    <row r="13" spans="1:12" ht="13.5">
      <c r="A13" s="20" t="s">
        <v>30</v>
      </c>
      <c r="B13" s="18">
        <v>20394.14</v>
      </c>
      <c r="C13" s="18">
        <v>30697.7</v>
      </c>
      <c r="D13" s="18">
        <v>26687</v>
      </c>
      <c r="E13" s="18">
        <v>7461.16</v>
      </c>
      <c r="F13" s="18">
        <v>32933.6</v>
      </c>
      <c r="G13" s="18">
        <v>22097.6</v>
      </c>
      <c r="H13" s="21">
        <v>16994.26</v>
      </c>
      <c r="I13" s="19">
        <f>SUM(B13:H13)</f>
        <v>157265.46000000002</v>
      </c>
      <c r="J13" s="22">
        <v>17262.24</v>
      </c>
      <c r="K13" s="19">
        <f>SUM(I13:J13)</f>
        <v>174527.7</v>
      </c>
      <c r="L13" s="4"/>
    </row>
    <row r="14" spans="1:11" ht="13.5">
      <c r="A14" s="20" t="s">
        <v>1</v>
      </c>
      <c r="B14" s="22">
        <v>304.52</v>
      </c>
      <c r="C14" s="22">
        <v>1134</v>
      </c>
      <c r="D14" s="22"/>
      <c r="E14" s="23"/>
      <c r="F14" s="24"/>
      <c r="G14" s="25"/>
      <c r="H14" s="26"/>
      <c r="I14" s="19">
        <f>SUM(B14:H14)</f>
        <v>1438.52</v>
      </c>
      <c r="J14" s="21">
        <v>27868.32</v>
      </c>
      <c r="K14" s="19">
        <f>SUM(I14:J14)</f>
        <v>29306.84</v>
      </c>
    </row>
    <row r="15" spans="1:11" ht="13.5">
      <c r="A15" s="20" t="s">
        <v>2</v>
      </c>
      <c r="B15" s="22">
        <v>104687.07</v>
      </c>
      <c r="C15" s="22">
        <v>167550.38</v>
      </c>
      <c r="D15" s="22">
        <v>70534.42</v>
      </c>
      <c r="E15" s="22">
        <v>29185.16</v>
      </c>
      <c r="F15" s="22">
        <v>87483.17</v>
      </c>
      <c r="G15" s="18">
        <v>80635.47</v>
      </c>
      <c r="H15" s="18">
        <v>49478.08</v>
      </c>
      <c r="I15" s="19">
        <f t="shared" si="0"/>
        <v>589553.7499999999</v>
      </c>
      <c r="J15" s="18">
        <v>128713.24</v>
      </c>
      <c r="K15" s="19">
        <f t="shared" si="1"/>
        <v>718266.9899999999</v>
      </c>
    </row>
    <row r="16" spans="1:11" ht="13.5">
      <c r="A16" s="20" t="s">
        <v>16</v>
      </c>
      <c r="B16" s="22">
        <v>20868.88</v>
      </c>
      <c r="C16" s="22">
        <v>24702.46</v>
      </c>
      <c r="D16" s="22">
        <v>21980</v>
      </c>
      <c r="E16" s="22">
        <v>7249.68</v>
      </c>
      <c r="F16" s="22">
        <v>25484.8</v>
      </c>
      <c r="G16" s="18">
        <v>27765.12</v>
      </c>
      <c r="H16" s="18">
        <v>12684</v>
      </c>
      <c r="I16" s="19">
        <f t="shared" si="0"/>
        <v>140734.94</v>
      </c>
      <c r="J16" s="18"/>
      <c r="K16" s="19">
        <f t="shared" si="1"/>
        <v>140734.94</v>
      </c>
    </row>
    <row r="17" spans="1:11" ht="13.5">
      <c r="A17" s="20" t="s">
        <v>3</v>
      </c>
      <c r="B17" s="18">
        <v>1890</v>
      </c>
      <c r="C17" s="18">
        <v>3234</v>
      </c>
      <c r="D17" s="18">
        <v>2730</v>
      </c>
      <c r="E17" s="18">
        <v>588</v>
      </c>
      <c r="F17" s="18">
        <v>2604</v>
      </c>
      <c r="G17" s="18">
        <v>3612</v>
      </c>
      <c r="H17" s="18">
        <v>1302</v>
      </c>
      <c r="I17" s="19">
        <f t="shared" si="0"/>
        <v>15960</v>
      </c>
      <c r="J17" s="18">
        <v>504</v>
      </c>
      <c r="K17" s="19">
        <f t="shared" si="1"/>
        <v>16464</v>
      </c>
    </row>
    <row r="18" spans="1:11" ht="13.5">
      <c r="A18" s="20" t="s">
        <v>4</v>
      </c>
      <c r="B18" s="18">
        <v>2475</v>
      </c>
      <c r="C18" s="18">
        <v>4995</v>
      </c>
      <c r="D18" s="18">
        <v>3105</v>
      </c>
      <c r="E18" s="18">
        <v>585</v>
      </c>
      <c r="F18" s="18">
        <v>5698</v>
      </c>
      <c r="G18" s="18">
        <v>7315</v>
      </c>
      <c r="H18" s="18">
        <v>1755</v>
      </c>
      <c r="I18" s="19">
        <f t="shared" si="0"/>
        <v>25928</v>
      </c>
      <c r="J18" s="18">
        <v>1169.32</v>
      </c>
      <c r="K18" s="19">
        <f t="shared" si="1"/>
        <v>27097.32</v>
      </c>
    </row>
    <row r="19" spans="1:11" ht="13.5">
      <c r="A19" s="20" t="s">
        <v>7</v>
      </c>
      <c r="B19" s="18">
        <v>795.68</v>
      </c>
      <c r="C19" s="18">
        <v>1247.71</v>
      </c>
      <c r="D19" s="18">
        <v>523.23</v>
      </c>
      <c r="E19" s="18">
        <v>214.96</v>
      </c>
      <c r="F19" s="18">
        <v>706.17</v>
      </c>
      <c r="G19" s="18">
        <v>650.99</v>
      </c>
      <c r="H19" s="18">
        <v>352.93</v>
      </c>
      <c r="I19" s="19">
        <f t="shared" si="0"/>
        <v>4491.67</v>
      </c>
      <c r="J19" s="18">
        <v>917.95</v>
      </c>
      <c r="K19" s="19">
        <f t="shared" si="1"/>
        <v>5409.62</v>
      </c>
    </row>
    <row r="20" spans="1:11" ht="13.5">
      <c r="A20" s="20" t="s">
        <v>23</v>
      </c>
      <c r="B20" s="18">
        <v>2545.82</v>
      </c>
      <c r="C20" s="18">
        <v>3992.13</v>
      </c>
      <c r="D20" s="18">
        <v>1662.26</v>
      </c>
      <c r="E20" s="18">
        <v>687.81</v>
      </c>
      <c r="F20" s="18">
        <v>2259.23</v>
      </c>
      <c r="G20" s="18">
        <v>2082.42</v>
      </c>
      <c r="H20" s="18">
        <v>1129.03</v>
      </c>
      <c r="I20" s="19">
        <f t="shared" si="0"/>
        <v>14358.7</v>
      </c>
      <c r="J20" s="18"/>
      <c r="K20" s="19">
        <f t="shared" si="1"/>
        <v>14358.7</v>
      </c>
    </row>
    <row r="21" spans="1:11" ht="13.5">
      <c r="A21" s="20" t="s">
        <v>25</v>
      </c>
      <c r="B21" s="18">
        <v>558</v>
      </c>
      <c r="C21" s="18">
        <v>1143</v>
      </c>
      <c r="D21" s="18">
        <v>657</v>
      </c>
      <c r="E21" s="18">
        <v>144</v>
      </c>
      <c r="F21" s="18">
        <v>693</v>
      </c>
      <c r="G21" s="18">
        <v>900</v>
      </c>
      <c r="H21" s="25">
        <v>414</v>
      </c>
      <c r="I21" s="19">
        <f t="shared" si="0"/>
        <v>4509</v>
      </c>
      <c r="J21" s="27">
        <v>531</v>
      </c>
      <c r="K21" s="19">
        <f t="shared" si="1"/>
        <v>5040</v>
      </c>
    </row>
    <row r="22" spans="1:11" ht="13.5">
      <c r="A22" s="20" t="s">
        <v>21</v>
      </c>
      <c r="B22" s="18">
        <v>60</v>
      </c>
      <c r="C22" s="18"/>
      <c r="D22" s="18"/>
      <c r="E22" s="18"/>
      <c r="F22" s="18"/>
      <c r="G22" s="18"/>
      <c r="H22" s="18"/>
      <c r="I22" s="19">
        <f t="shared" si="0"/>
        <v>60</v>
      </c>
      <c r="J22" s="18"/>
      <c r="K22" s="19">
        <f t="shared" si="1"/>
        <v>60</v>
      </c>
    </row>
    <row r="23" spans="1:11" ht="13.5">
      <c r="A23" s="20" t="s">
        <v>27</v>
      </c>
      <c r="B23" s="18">
        <v>6258.48</v>
      </c>
      <c r="C23" s="18">
        <v>9813.93</v>
      </c>
      <c r="D23" s="18">
        <v>4086.42</v>
      </c>
      <c r="E23" s="18">
        <v>1690.84</v>
      </c>
      <c r="F23" s="18">
        <v>5553.89</v>
      </c>
      <c r="G23" s="18">
        <v>5119.2</v>
      </c>
      <c r="H23" s="18">
        <v>2775.51</v>
      </c>
      <c r="I23" s="19">
        <f t="shared" si="0"/>
        <v>35298.270000000004</v>
      </c>
      <c r="J23" s="18">
        <v>7220.18</v>
      </c>
      <c r="K23" s="19">
        <f t="shared" si="1"/>
        <v>42518.450000000004</v>
      </c>
    </row>
    <row r="24" spans="1:11" ht="13.5">
      <c r="A24" s="20" t="s">
        <v>24</v>
      </c>
      <c r="B24" s="18"/>
      <c r="C24" s="18"/>
      <c r="D24" s="18"/>
      <c r="E24" s="18"/>
      <c r="F24" s="18"/>
      <c r="G24" s="18"/>
      <c r="H24" s="18"/>
      <c r="I24" s="19">
        <f t="shared" si="0"/>
        <v>0</v>
      </c>
      <c r="J24" s="18"/>
      <c r="K24" s="19">
        <f t="shared" si="1"/>
        <v>0</v>
      </c>
    </row>
    <row r="25" spans="1:11" ht="13.5">
      <c r="A25" s="20" t="s">
        <v>26</v>
      </c>
      <c r="B25" s="18"/>
      <c r="C25" s="18"/>
      <c r="D25" s="18"/>
      <c r="E25" s="18"/>
      <c r="F25" s="18"/>
      <c r="G25" s="18"/>
      <c r="H25" s="18"/>
      <c r="I25" s="19">
        <f t="shared" si="0"/>
        <v>0</v>
      </c>
      <c r="J25" s="18">
        <v>6091.56</v>
      </c>
      <c r="K25" s="19">
        <f t="shared" si="1"/>
        <v>6091.56</v>
      </c>
    </row>
    <row r="26" spans="1:11" ht="13.5">
      <c r="A26" s="20" t="s">
        <v>37</v>
      </c>
      <c r="B26" s="18"/>
      <c r="C26" s="18">
        <v>5988.17</v>
      </c>
      <c r="D26" s="18">
        <v>2493.34</v>
      </c>
      <c r="E26" s="18"/>
      <c r="F26" s="18">
        <v>3812.48</v>
      </c>
      <c r="G26" s="18">
        <v>3908.56</v>
      </c>
      <c r="H26" s="18">
        <v>211.71</v>
      </c>
      <c r="I26" s="19">
        <f t="shared" si="0"/>
        <v>16414.26</v>
      </c>
      <c r="J26" s="18"/>
      <c r="K26" s="19">
        <f t="shared" si="1"/>
        <v>16414.26</v>
      </c>
    </row>
    <row r="27" spans="1:11" ht="13.5">
      <c r="A27" s="20" t="s">
        <v>34</v>
      </c>
      <c r="B27" s="18"/>
      <c r="C27" s="18"/>
      <c r="D27" s="18"/>
      <c r="E27" s="18"/>
      <c r="F27" s="18"/>
      <c r="G27" s="18"/>
      <c r="H27" s="18"/>
      <c r="I27" s="19">
        <f t="shared" si="0"/>
        <v>0</v>
      </c>
      <c r="J27" s="18"/>
      <c r="K27" s="19">
        <f t="shared" si="1"/>
        <v>0</v>
      </c>
    </row>
    <row r="28" spans="1:11" ht="13.5">
      <c r="A28" s="20" t="s">
        <v>9</v>
      </c>
      <c r="B28" s="18"/>
      <c r="C28" s="18"/>
      <c r="D28" s="18"/>
      <c r="E28" s="18"/>
      <c r="F28" s="18"/>
      <c r="G28" s="18"/>
      <c r="H28" s="18"/>
      <c r="I28" s="19"/>
      <c r="J28" s="32">
        <v>8207.19</v>
      </c>
      <c r="K28" s="19"/>
    </row>
    <row r="29" spans="1:11" ht="13.5">
      <c r="A29" s="20" t="s">
        <v>10</v>
      </c>
      <c r="B29" s="18"/>
      <c r="C29" s="18"/>
      <c r="D29" s="18"/>
      <c r="E29" s="18"/>
      <c r="F29" s="18"/>
      <c r="G29" s="18"/>
      <c r="H29" s="18"/>
      <c r="I29" s="19"/>
      <c r="J29" s="32">
        <v>1361.26</v>
      </c>
      <c r="K29" s="19"/>
    </row>
    <row r="30" spans="1:11" ht="13.5">
      <c r="A30" s="20" t="s">
        <v>11</v>
      </c>
      <c r="B30" s="18"/>
      <c r="C30" s="18"/>
      <c r="D30" s="18"/>
      <c r="E30" s="18"/>
      <c r="F30" s="18"/>
      <c r="G30" s="18"/>
      <c r="H30" s="18"/>
      <c r="I30" s="19"/>
      <c r="J30" s="32">
        <v>306.07</v>
      </c>
      <c r="K30" s="19"/>
    </row>
    <row r="31" spans="1:13" ht="13.5">
      <c r="A31" s="20" t="s">
        <v>28</v>
      </c>
      <c r="B31" s="19">
        <f aca="true" t="shared" si="2" ref="B31:H31">SUM(B9:B27)</f>
        <v>259234.90000000002</v>
      </c>
      <c r="C31" s="19">
        <f>SUM(C9:C27)</f>
        <v>406714.76</v>
      </c>
      <c r="D31" s="19">
        <f t="shared" si="2"/>
        <v>212502.27000000005</v>
      </c>
      <c r="E31" s="19">
        <f t="shared" si="2"/>
        <v>76517.68999999999</v>
      </c>
      <c r="F31" s="19">
        <f t="shared" si="2"/>
        <v>269961.8</v>
      </c>
      <c r="G31" s="19">
        <f t="shared" si="2"/>
        <v>239356.67</v>
      </c>
      <c r="H31" s="19">
        <f t="shared" si="2"/>
        <v>138133.77</v>
      </c>
      <c r="I31" s="19">
        <f>SUM(B31:H31)</f>
        <v>1602421.8599999999</v>
      </c>
      <c r="J31" s="19">
        <f>J9+J10+J11+J12+J13+J14+J15+J16+J17+J18+J19+J20+J21+J22+J23+J24+J25+J26+J27+J28+J29+J30</f>
        <v>301168.2700000001</v>
      </c>
      <c r="K31" s="19">
        <f>SUM(I31:J31)</f>
        <v>1903590.13</v>
      </c>
      <c r="M31" s="4"/>
    </row>
    <row r="32" spans="1:12" ht="13.5">
      <c r="A32" s="20" t="s">
        <v>29</v>
      </c>
      <c r="B32" s="18">
        <v>6823.1</v>
      </c>
      <c r="C32" s="18">
        <v>-17323.8</v>
      </c>
      <c r="D32" s="18">
        <v>-447.58</v>
      </c>
      <c r="E32" s="18">
        <v>1298.18</v>
      </c>
      <c r="F32" s="18">
        <v>30889.64</v>
      </c>
      <c r="G32" s="18">
        <v>8422.28</v>
      </c>
      <c r="H32" s="18">
        <v>2382.78</v>
      </c>
      <c r="I32" s="19">
        <f>SUM(B32:H32)</f>
        <v>32044.6</v>
      </c>
      <c r="J32" s="22">
        <v>9464.58</v>
      </c>
      <c r="K32" s="19">
        <f>SUM(I32:J32)</f>
        <v>41509.18</v>
      </c>
      <c r="L32" s="6"/>
    </row>
    <row r="33" spans="1:13" ht="13.5">
      <c r="A33" s="20" t="s">
        <v>33</v>
      </c>
      <c r="B33" s="18">
        <v>2618.54</v>
      </c>
      <c r="C33" s="18">
        <v>4108.23</v>
      </c>
      <c r="D33" s="18">
        <v>2146.52</v>
      </c>
      <c r="E33" s="18">
        <v>772.92</v>
      </c>
      <c r="F33" s="18">
        <v>2726.89</v>
      </c>
      <c r="G33" s="18">
        <v>2417.74</v>
      </c>
      <c r="H33" s="18">
        <v>1395.25</v>
      </c>
      <c r="I33" s="31">
        <f>SUM(B33:H33)</f>
        <v>16186.089999999998</v>
      </c>
      <c r="J33" s="22">
        <v>3042.12</v>
      </c>
      <c r="K33" s="19">
        <f>SUM(I33:J33)</f>
        <v>19228.21</v>
      </c>
      <c r="L33" s="6"/>
      <c r="M33" s="4"/>
    </row>
    <row r="34" spans="1:13" ht="13.5">
      <c r="A34" s="20" t="s">
        <v>31</v>
      </c>
      <c r="B34" s="19">
        <f>SUM(B31+B33)</f>
        <v>261853.44000000003</v>
      </c>
      <c r="C34" s="19">
        <f>SUM(C31+C33)</f>
        <v>410822.99</v>
      </c>
      <c r="D34" s="19">
        <f aca="true" t="shared" si="3" ref="D34:J34">SUM(D31+D33)</f>
        <v>214648.79000000004</v>
      </c>
      <c r="E34" s="19">
        <f t="shared" si="3"/>
        <v>77290.60999999999</v>
      </c>
      <c r="F34" s="19">
        <f t="shared" si="3"/>
        <v>272688.69</v>
      </c>
      <c r="G34" s="19">
        <f t="shared" si="3"/>
        <v>241774.41</v>
      </c>
      <c r="H34" s="19">
        <f t="shared" si="3"/>
        <v>139529.02</v>
      </c>
      <c r="I34" s="19">
        <f>SUM(I31+I33)</f>
        <v>1618607.95</v>
      </c>
      <c r="J34" s="19">
        <f t="shared" si="3"/>
        <v>304210.3900000001</v>
      </c>
      <c r="K34" s="19">
        <f>SUM(I34:J34)</f>
        <v>1922818.34</v>
      </c>
      <c r="L34" s="6"/>
      <c r="M34" s="4"/>
    </row>
    <row r="35" spans="1:11" ht="13.5">
      <c r="A35" s="1"/>
      <c r="B35" s="1"/>
      <c r="C35" s="1"/>
      <c r="D35" s="29"/>
      <c r="E35" s="10"/>
      <c r="F35" s="10"/>
      <c r="G35" s="10"/>
      <c r="H35" s="10"/>
      <c r="I35" s="10"/>
      <c r="J35" s="10"/>
      <c r="K35" s="10"/>
    </row>
    <row r="36" spans="1:11" ht="13.5">
      <c r="A36" s="1"/>
      <c r="B36" s="1"/>
      <c r="C36" s="1"/>
      <c r="D36" s="29"/>
      <c r="E36" s="10"/>
      <c r="F36" s="10"/>
      <c r="G36" s="10"/>
      <c r="H36" s="10"/>
      <c r="I36" s="10"/>
      <c r="J36" s="10"/>
      <c r="K36" s="10"/>
    </row>
    <row r="37" spans="1:11" ht="13.5">
      <c r="A37" s="1"/>
      <c r="B37" s="1"/>
      <c r="C37" s="1"/>
      <c r="D37" s="29"/>
      <c r="E37" s="10"/>
      <c r="F37" s="10"/>
      <c r="G37" s="10"/>
      <c r="H37" s="10"/>
      <c r="I37" s="10"/>
      <c r="J37" s="10"/>
      <c r="K37" s="10"/>
    </row>
    <row r="38" spans="1:11" ht="13.5">
      <c r="A38" s="1"/>
      <c r="B38" s="10"/>
      <c r="C38" s="10"/>
      <c r="D38" s="29"/>
      <c r="E38" s="10"/>
      <c r="F38" s="10"/>
      <c r="G38" s="10"/>
      <c r="H38" s="10"/>
      <c r="I38" s="10"/>
      <c r="J38" s="10"/>
      <c r="K38" s="10"/>
    </row>
    <row r="39" ht="12.75">
      <c r="J39" s="7"/>
    </row>
  </sheetData>
  <sheetProtection/>
  <mergeCells count="2">
    <mergeCell ref="A5:K5"/>
    <mergeCell ref="A6:K6"/>
  </mergeCell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7">
      <selection activeCell="C21" sqref="C21"/>
    </sheetView>
  </sheetViews>
  <sheetFormatPr defaultColWidth="9.375" defaultRowHeight="15.75"/>
  <cols>
    <col min="1" max="1" width="18.375" style="2" customWidth="1"/>
    <col min="2" max="2" width="11.875" style="8" customWidth="1"/>
    <col min="3" max="3" width="12.25390625" style="8" customWidth="1"/>
    <col min="4" max="4" width="11.00390625" style="5" customWidth="1"/>
    <col min="5" max="5" width="10.625" style="8" customWidth="1"/>
    <col min="6" max="6" width="10.50390625" style="8" customWidth="1"/>
    <col min="7" max="7" width="11.875" style="8" customWidth="1"/>
    <col min="8" max="8" width="12.125" style="8" customWidth="1"/>
    <col min="9" max="9" width="9.625" style="8" customWidth="1"/>
    <col min="10" max="10" width="12.625" style="8" customWidth="1"/>
    <col min="11" max="11" width="9.625" style="8" customWidth="1"/>
    <col min="12" max="12" width="9.625" style="2" customWidth="1"/>
    <col min="13" max="16384" width="9.375" style="2" customWidth="1"/>
  </cols>
  <sheetData>
    <row r="1" spans="1:11" ht="13.5">
      <c r="A1" s="1"/>
      <c r="B1" s="10"/>
      <c r="C1" s="10"/>
      <c r="D1" s="29"/>
      <c r="E1" s="10"/>
      <c r="F1" s="10"/>
      <c r="G1" s="10"/>
      <c r="H1" s="10"/>
      <c r="I1" s="10"/>
      <c r="J1" s="10"/>
      <c r="K1" s="10" t="s">
        <v>20</v>
      </c>
    </row>
    <row r="2" spans="1:11" ht="13.5">
      <c r="A2" s="1"/>
      <c r="B2" s="10"/>
      <c r="C2" s="10"/>
      <c r="D2" s="29"/>
      <c r="E2" s="10"/>
      <c r="F2" s="10"/>
      <c r="G2" s="10"/>
      <c r="H2" s="10"/>
      <c r="I2" s="10"/>
      <c r="J2" s="10"/>
      <c r="K2" s="10" t="s">
        <v>36</v>
      </c>
    </row>
    <row r="3" spans="1:11" ht="13.5">
      <c r="A3" s="1"/>
      <c r="B3" s="10"/>
      <c r="C3" s="10"/>
      <c r="D3" s="29"/>
      <c r="E3" s="10"/>
      <c r="F3" s="10"/>
      <c r="G3" s="10"/>
      <c r="H3" s="10"/>
      <c r="I3" s="10"/>
      <c r="J3" s="10"/>
      <c r="K3" s="10"/>
    </row>
    <row r="4" spans="1:11" ht="13.5">
      <c r="A4" s="1"/>
      <c r="B4" s="10"/>
      <c r="C4" s="10"/>
      <c r="D4" s="29"/>
      <c r="E4" s="10"/>
      <c r="F4" s="10"/>
      <c r="G4" s="10"/>
      <c r="H4" s="10"/>
      <c r="I4" s="10"/>
      <c r="J4" s="10"/>
      <c r="K4" s="10" t="s">
        <v>35</v>
      </c>
    </row>
    <row r="5" spans="1:11" s="3" customFormat="1" ht="13.5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s="3" customFormat="1" ht="13.5">
      <c r="A6" s="44" t="s">
        <v>53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4.25" thickBot="1">
      <c r="A7" s="1"/>
      <c r="B7" s="10"/>
      <c r="C7" s="10"/>
      <c r="D7" s="29"/>
      <c r="E7" s="10"/>
      <c r="F7" s="10"/>
      <c r="G7" s="10"/>
      <c r="H7" s="10"/>
      <c r="I7" s="10"/>
      <c r="J7" s="10"/>
      <c r="K7" s="10"/>
    </row>
    <row r="8" spans="1:11" ht="14.25" thickBot="1">
      <c r="A8" s="30"/>
      <c r="B8" s="11" t="s">
        <v>19</v>
      </c>
      <c r="C8" s="11" t="s">
        <v>17</v>
      </c>
      <c r="D8" s="12" t="s">
        <v>18</v>
      </c>
      <c r="E8" s="11" t="s">
        <v>12</v>
      </c>
      <c r="F8" s="11" t="s">
        <v>13</v>
      </c>
      <c r="G8" s="11" t="s">
        <v>14</v>
      </c>
      <c r="H8" s="11" t="s">
        <v>15</v>
      </c>
      <c r="I8" s="13" t="s">
        <v>31</v>
      </c>
      <c r="J8" s="11" t="s">
        <v>8</v>
      </c>
      <c r="K8" s="11" t="s">
        <v>6</v>
      </c>
    </row>
    <row r="9" spans="1:12" ht="13.5">
      <c r="A9" s="15" t="s">
        <v>21</v>
      </c>
      <c r="B9" s="16">
        <v>44870.14</v>
      </c>
      <c r="C9" s="17">
        <v>69864.21</v>
      </c>
      <c r="D9" s="17">
        <v>29297.13</v>
      </c>
      <c r="E9" s="18">
        <v>12122.32</v>
      </c>
      <c r="F9" s="18">
        <v>39818.37</v>
      </c>
      <c r="G9" s="18">
        <v>35143.45</v>
      </c>
      <c r="H9" s="18">
        <v>19898.74</v>
      </c>
      <c r="I9" s="19">
        <f>SUM(B9:H9)</f>
        <v>251014.36</v>
      </c>
      <c r="J9" s="18">
        <v>51765.07</v>
      </c>
      <c r="K9" s="19">
        <f>SUM(I9:J9)</f>
        <v>302779.43</v>
      </c>
      <c r="L9" s="4"/>
    </row>
    <row r="10" spans="1:11" ht="13.5">
      <c r="A10" s="20" t="s">
        <v>22</v>
      </c>
      <c r="B10" s="18">
        <v>26943.3</v>
      </c>
      <c r="C10" s="18">
        <v>42269.41</v>
      </c>
      <c r="D10" s="18">
        <v>17592.16</v>
      </c>
      <c r="E10" s="18">
        <v>7279.14</v>
      </c>
      <c r="F10" s="18">
        <v>23909.88</v>
      </c>
      <c r="G10" s="18">
        <v>22038.37</v>
      </c>
      <c r="H10" s="18">
        <v>11948.69</v>
      </c>
      <c r="I10" s="19">
        <f aca="true" t="shared" si="0" ref="I10:I27">SUM(B10:H10)</f>
        <v>151980.95</v>
      </c>
      <c r="J10" s="18">
        <v>31083.5</v>
      </c>
      <c r="K10" s="19">
        <f>SUM(I10:J10)</f>
        <v>183064.45</v>
      </c>
    </row>
    <row r="11" spans="1:11" ht="13.5">
      <c r="A11" s="20" t="s">
        <v>5</v>
      </c>
      <c r="B11" s="18">
        <v>6841.86</v>
      </c>
      <c r="C11" s="18">
        <v>10733.79</v>
      </c>
      <c r="D11" s="18">
        <v>4467.31</v>
      </c>
      <c r="E11" s="18">
        <v>1848.46</v>
      </c>
      <c r="F11" s="18">
        <v>6071.61</v>
      </c>
      <c r="G11" s="18">
        <v>5596.39</v>
      </c>
      <c r="H11" s="18">
        <v>3034.24</v>
      </c>
      <c r="I11" s="19">
        <f t="shared" si="0"/>
        <v>38593.66</v>
      </c>
      <c r="J11" s="18">
        <v>7893.27</v>
      </c>
      <c r="K11" s="19">
        <f aca="true" t="shared" si="1" ref="K11:K27">SUM(I11:J11)</f>
        <v>46486.93000000001</v>
      </c>
    </row>
    <row r="12" spans="1:11" ht="13.5">
      <c r="A12" s="20" t="s">
        <v>0</v>
      </c>
      <c r="B12" s="18">
        <v>18647.71</v>
      </c>
      <c r="C12" s="18">
        <v>27165.74</v>
      </c>
      <c r="D12" s="18">
        <v>26452.05</v>
      </c>
      <c r="E12" s="18">
        <v>7251.47</v>
      </c>
      <c r="F12" s="18">
        <v>22664.1</v>
      </c>
      <c r="G12" s="18">
        <v>22541.18</v>
      </c>
      <c r="H12" s="18">
        <v>15415.63</v>
      </c>
      <c r="I12" s="19">
        <f>SUM(B12:H12)</f>
        <v>140137.88</v>
      </c>
      <c r="J12" s="18">
        <v>9279.38</v>
      </c>
      <c r="K12" s="19">
        <f>SUM(I12:J12)</f>
        <v>149417.26</v>
      </c>
    </row>
    <row r="13" spans="1:12" ht="13.5">
      <c r="A13" s="20" t="s">
        <v>30</v>
      </c>
      <c r="B13" s="18">
        <v>19320.52</v>
      </c>
      <c r="C13" s="18">
        <v>28626.99</v>
      </c>
      <c r="D13" s="18">
        <v>26452.05</v>
      </c>
      <c r="E13" s="18">
        <v>7251.47</v>
      </c>
      <c r="F13" s="18">
        <v>22630.66</v>
      </c>
      <c r="G13" s="18">
        <v>22541.18</v>
      </c>
      <c r="H13" s="21">
        <v>16254.31</v>
      </c>
      <c r="I13" s="19">
        <f>SUM(B13:H13)</f>
        <v>143077.18</v>
      </c>
      <c r="J13" s="22">
        <v>15320.24</v>
      </c>
      <c r="K13" s="19">
        <f>SUM(I13:J13)</f>
        <v>158397.41999999998</v>
      </c>
      <c r="L13" s="4"/>
    </row>
    <row r="14" spans="1:11" ht="13.5">
      <c r="A14" s="20" t="s">
        <v>1</v>
      </c>
      <c r="B14" s="22">
        <v>304.52</v>
      </c>
      <c r="C14" s="22">
        <v>-421.34</v>
      </c>
      <c r="D14" s="22"/>
      <c r="E14" s="23"/>
      <c r="F14" s="24"/>
      <c r="G14" s="25"/>
      <c r="H14" s="26"/>
      <c r="I14" s="19">
        <f>SUM(B14:H14)</f>
        <v>-116.82</v>
      </c>
      <c r="J14" s="21">
        <v>24127.96</v>
      </c>
      <c r="K14" s="19">
        <f>SUM(I14:J14)</f>
        <v>24011.14</v>
      </c>
    </row>
    <row r="15" spans="1:11" ht="13.5">
      <c r="A15" s="20" t="s">
        <v>2</v>
      </c>
      <c r="B15" s="22">
        <v>104687.07</v>
      </c>
      <c r="C15" s="22">
        <v>167623.99</v>
      </c>
      <c r="D15" s="22">
        <v>70534.42</v>
      </c>
      <c r="E15" s="22">
        <v>29185.16</v>
      </c>
      <c r="F15" s="22">
        <v>87483.17</v>
      </c>
      <c r="G15" s="18">
        <v>80635.47</v>
      </c>
      <c r="H15" s="18">
        <v>49478.08</v>
      </c>
      <c r="I15" s="19">
        <f t="shared" si="0"/>
        <v>589627.3599999999</v>
      </c>
      <c r="J15" s="18">
        <v>128713.24</v>
      </c>
      <c r="K15" s="19">
        <f t="shared" si="1"/>
        <v>718340.5999999999</v>
      </c>
    </row>
    <row r="16" spans="1:11" ht="13.5">
      <c r="A16" s="20" t="s">
        <v>16</v>
      </c>
      <c r="B16" s="22">
        <v>20485.81</v>
      </c>
      <c r="C16" s="22">
        <v>25132.86</v>
      </c>
      <c r="D16" s="22">
        <v>21811.85</v>
      </c>
      <c r="E16" s="22">
        <v>7140</v>
      </c>
      <c r="F16" s="22">
        <v>25419</v>
      </c>
      <c r="G16" s="18">
        <v>27810.32</v>
      </c>
      <c r="H16" s="18">
        <v>12684</v>
      </c>
      <c r="I16" s="19">
        <f t="shared" si="0"/>
        <v>140483.84</v>
      </c>
      <c r="J16" s="18"/>
      <c r="K16" s="19">
        <f t="shared" si="1"/>
        <v>140483.84</v>
      </c>
    </row>
    <row r="17" spans="1:11" ht="13.5">
      <c r="A17" s="20" t="s">
        <v>3</v>
      </c>
      <c r="B17" s="18">
        <v>1890</v>
      </c>
      <c r="C17" s="18">
        <v>3234</v>
      </c>
      <c r="D17" s="18">
        <v>2730</v>
      </c>
      <c r="E17" s="18">
        <v>588</v>
      </c>
      <c r="F17" s="18">
        <v>2604</v>
      </c>
      <c r="G17" s="18">
        <v>3612</v>
      </c>
      <c r="H17" s="18">
        <v>1302</v>
      </c>
      <c r="I17" s="19">
        <f t="shared" si="0"/>
        <v>15960</v>
      </c>
      <c r="J17" s="18">
        <v>504</v>
      </c>
      <c r="K17" s="19">
        <f t="shared" si="1"/>
        <v>16464</v>
      </c>
    </row>
    <row r="18" spans="1:11" ht="13.5">
      <c r="A18" s="20" t="s">
        <v>4</v>
      </c>
      <c r="B18" s="18">
        <v>2475</v>
      </c>
      <c r="C18" s="18">
        <v>4995</v>
      </c>
      <c r="D18" s="18">
        <v>3105</v>
      </c>
      <c r="E18" s="18">
        <v>585</v>
      </c>
      <c r="F18" s="18">
        <v>5698</v>
      </c>
      <c r="G18" s="18">
        <v>7315</v>
      </c>
      <c r="H18" s="18">
        <v>1755</v>
      </c>
      <c r="I18" s="19">
        <f t="shared" si="0"/>
        <v>25928</v>
      </c>
      <c r="J18" s="18">
        <v>1169.32</v>
      </c>
      <c r="K18" s="19">
        <f t="shared" si="1"/>
        <v>27097.32</v>
      </c>
    </row>
    <row r="19" spans="1:11" ht="13.5">
      <c r="A19" s="20" t="s">
        <v>7</v>
      </c>
      <c r="B19" s="18">
        <v>795.68</v>
      </c>
      <c r="C19" s="18">
        <v>1248.28</v>
      </c>
      <c r="D19" s="18">
        <v>523.23</v>
      </c>
      <c r="E19" s="18">
        <v>214.96</v>
      </c>
      <c r="F19" s="18">
        <v>706.17</v>
      </c>
      <c r="G19" s="18">
        <v>650.99</v>
      </c>
      <c r="H19" s="18">
        <v>352.93</v>
      </c>
      <c r="I19" s="19">
        <f t="shared" si="0"/>
        <v>4492.240000000001</v>
      </c>
      <c r="J19" s="18">
        <v>917.95</v>
      </c>
      <c r="K19" s="19">
        <f t="shared" si="1"/>
        <v>5410.1900000000005</v>
      </c>
    </row>
    <row r="20" spans="1:11" ht="13.5">
      <c r="A20" s="20" t="s">
        <v>23</v>
      </c>
      <c r="B20" s="18">
        <v>2545.82</v>
      </c>
      <c r="C20" s="18">
        <v>3993.98</v>
      </c>
      <c r="D20" s="18">
        <v>1662.26</v>
      </c>
      <c r="E20" s="18">
        <v>687.81</v>
      </c>
      <c r="F20" s="18">
        <v>2259.23</v>
      </c>
      <c r="G20" s="18">
        <v>2082.42</v>
      </c>
      <c r="H20" s="18">
        <v>1129.03</v>
      </c>
      <c r="I20" s="19">
        <f t="shared" si="0"/>
        <v>14360.55</v>
      </c>
      <c r="J20" s="18"/>
      <c r="K20" s="19">
        <f t="shared" si="1"/>
        <v>14360.55</v>
      </c>
    </row>
    <row r="21" spans="1:11" ht="13.5">
      <c r="A21" s="20" t="s">
        <v>25</v>
      </c>
      <c r="B21" s="18">
        <v>558</v>
      </c>
      <c r="C21" s="18">
        <v>1143</v>
      </c>
      <c r="D21" s="18">
        <v>657</v>
      </c>
      <c r="E21" s="18">
        <v>144</v>
      </c>
      <c r="F21" s="18">
        <v>693</v>
      </c>
      <c r="G21" s="18">
        <v>900</v>
      </c>
      <c r="H21" s="25">
        <v>414</v>
      </c>
      <c r="I21" s="19">
        <f t="shared" si="0"/>
        <v>4509</v>
      </c>
      <c r="J21" s="27">
        <v>531</v>
      </c>
      <c r="K21" s="19">
        <f t="shared" si="1"/>
        <v>5040</v>
      </c>
    </row>
    <row r="22" spans="1:11" ht="13.5">
      <c r="A22" s="20" t="s">
        <v>21</v>
      </c>
      <c r="B22" s="18">
        <v>60</v>
      </c>
      <c r="C22" s="18"/>
      <c r="D22" s="18"/>
      <c r="E22" s="18"/>
      <c r="F22" s="18"/>
      <c r="G22" s="18"/>
      <c r="H22" s="18"/>
      <c r="I22" s="19">
        <f t="shared" si="0"/>
        <v>60</v>
      </c>
      <c r="J22" s="18"/>
      <c r="K22" s="19">
        <f t="shared" si="1"/>
        <v>60</v>
      </c>
    </row>
    <row r="23" spans="1:11" ht="13.5">
      <c r="A23" s="20" t="s">
        <v>27</v>
      </c>
      <c r="B23" s="18">
        <v>6258.48</v>
      </c>
      <c r="C23" s="18">
        <v>9818.49</v>
      </c>
      <c r="D23" s="18">
        <v>4086.42</v>
      </c>
      <c r="E23" s="18">
        <v>1690.84</v>
      </c>
      <c r="F23" s="18">
        <v>5553.89</v>
      </c>
      <c r="G23" s="18">
        <v>5119.2</v>
      </c>
      <c r="H23" s="18">
        <v>2775.51</v>
      </c>
      <c r="I23" s="19">
        <f t="shared" si="0"/>
        <v>35302.83</v>
      </c>
      <c r="J23" s="18">
        <v>7220.18</v>
      </c>
      <c r="K23" s="19">
        <f t="shared" si="1"/>
        <v>42523.01</v>
      </c>
    </row>
    <row r="24" spans="1:11" ht="13.5">
      <c r="A24" s="20" t="s">
        <v>24</v>
      </c>
      <c r="B24" s="18"/>
      <c r="C24" s="18"/>
      <c r="D24" s="18"/>
      <c r="E24" s="18"/>
      <c r="F24" s="18"/>
      <c r="G24" s="18"/>
      <c r="H24" s="18"/>
      <c r="I24" s="19">
        <f t="shared" si="0"/>
        <v>0</v>
      </c>
      <c r="J24" s="18"/>
      <c r="K24" s="19">
        <f t="shared" si="1"/>
        <v>0</v>
      </c>
    </row>
    <row r="25" spans="1:11" ht="13.5">
      <c r="A25" s="20" t="s">
        <v>26</v>
      </c>
      <c r="B25" s="18"/>
      <c r="C25" s="18"/>
      <c r="D25" s="18"/>
      <c r="E25" s="18"/>
      <c r="F25" s="18"/>
      <c r="G25" s="18"/>
      <c r="H25" s="18"/>
      <c r="I25" s="19">
        <f t="shared" si="0"/>
        <v>0</v>
      </c>
      <c r="J25" s="18">
        <v>6091.56</v>
      </c>
      <c r="K25" s="19">
        <f t="shared" si="1"/>
        <v>6091.56</v>
      </c>
    </row>
    <row r="26" spans="1:11" ht="13.5">
      <c r="A26" s="20" t="s">
        <v>37</v>
      </c>
      <c r="B26" s="18"/>
      <c r="C26" s="18">
        <v>5990.96</v>
      </c>
      <c r="D26" s="18">
        <v>2493.34</v>
      </c>
      <c r="E26" s="18"/>
      <c r="F26" s="18">
        <v>3812.48</v>
      </c>
      <c r="G26" s="18">
        <v>3514.06</v>
      </c>
      <c r="H26" s="18">
        <v>211.71</v>
      </c>
      <c r="I26" s="19">
        <f t="shared" si="0"/>
        <v>16022.549999999997</v>
      </c>
      <c r="J26" s="18"/>
      <c r="K26" s="19">
        <f t="shared" si="1"/>
        <v>16022.549999999997</v>
      </c>
    </row>
    <row r="27" spans="1:11" ht="13.5">
      <c r="A27" s="20" t="s">
        <v>34</v>
      </c>
      <c r="B27" s="18"/>
      <c r="C27" s="18"/>
      <c r="D27" s="18"/>
      <c r="E27" s="18"/>
      <c r="F27" s="18"/>
      <c r="G27" s="18"/>
      <c r="H27" s="18"/>
      <c r="I27" s="19">
        <f t="shared" si="0"/>
        <v>0</v>
      </c>
      <c r="J27" s="18"/>
      <c r="K27" s="19">
        <f t="shared" si="1"/>
        <v>0</v>
      </c>
    </row>
    <row r="28" spans="1:11" ht="13.5">
      <c r="A28" s="20" t="s">
        <v>9</v>
      </c>
      <c r="B28" s="18"/>
      <c r="C28" s="18"/>
      <c r="D28" s="18"/>
      <c r="E28" s="18"/>
      <c r="F28" s="18"/>
      <c r="G28" s="18"/>
      <c r="H28" s="18"/>
      <c r="I28" s="19"/>
      <c r="J28" s="32">
        <v>8207.19</v>
      </c>
      <c r="K28" s="19"/>
    </row>
    <row r="29" spans="1:11" ht="13.5">
      <c r="A29" s="20" t="s">
        <v>10</v>
      </c>
      <c r="B29" s="18"/>
      <c r="C29" s="18"/>
      <c r="D29" s="18"/>
      <c r="E29" s="18"/>
      <c r="F29" s="18"/>
      <c r="G29" s="18"/>
      <c r="H29" s="18"/>
      <c r="I29" s="19"/>
      <c r="J29" s="32">
        <v>1361.26</v>
      </c>
      <c r="K29" s="19"/>
    </row>
    <row r="30" spans="1:11" ht="13.5">
      <c r="A30" s="20" t="s">
        <v>11</v>
      </c>
      <c r="B30" s="18"/>
      <c r="C30" s="18"/>
      <c r="D30" s="18"/>
      <c r="E30" s="18"/>
      <c r="F30" s="18"/>
      <c r="G30" s="18"/>
      <c r="H30" s="18"/>
      <c r="I30" s="19"/>
      <c r="J30" s="32">
        <v>306.07</v>
      </c>
      <c r="K30" s="19"/>
    </row>
    <row r="31" spans="1:13" ht="13.5">
      <c r="A31" s="20" t="s">
        <v>28</v>
      </c>
      <c r="B31" s="19">
        <f aca="true" t="shared" si="2" ref="B31:H31">SUM(B9:B27)</f>
        <v>256683.91000000003</v>
      </c>
      <c r="C31" s="19">
        <f>SUM(C9:C27)</f>
        <v>401419.36</v>
      </c>
      <c r="D31" s="19">
        <f t="shared" si="2"/>
        <v>211864.22000000003</v>
      </c>
      <c r="E31" s="19">
        <f t="shared" si="2"/>
        <v>75988.63</v>
      </c>
      <c r="F31" s="19">
        <f t="shared" si="2"/>
        <v>249323.56000000003</v>
      </c>
      <c r="G31" s="19">
        <f t="shared" si="2"/>
        <v>239500.03</v>
      </c>
      <c r="H31" s="19">
        <f t="shared" si="2"/>
        <v>136653.87</v>
      </c>
      <c r="I31" s="19">
        <f>SUM(B31:H31)</f>
        <v>1571433.58</v>
      </c>
      <c r="J31" s="19">
        <f>J9+J10+J11+J12+J13+J14+J15+J16+J17+J18+J19+J20+J21+J22+J23+J24+J25+J26+J27+J28+J29+J30</f>
        <v>294491.19000000006</v>
      </c>
      <c r="K31" s="19">
        <f>SUM(I31:J31)</f>
        <v>1865924.77</v>
      </c>
      <c r="M31" s="4"/>
    </row>
    <row r="32" spans="1:12" ht="13.5">
      <c r="A32" s="20" t="s">
        <v>29</v>
      </c>
      <c r="B32" s="18">
        <v>5364.99</v>
      </c>
      <c r="C32" s="18">
        <v>-22455.5</v>
      </c>
      <c r="D32" s="18">
        <v>399.11</v>
      </c>
      <c r="E32" s="18">
        <v>769.12</v>
      </c>
      <c r="F32" s="18">
        <v>10251.4</v>
      </c>
      <c r="G32" s="18">
        <v>8054.44</v>
      </c>
      <c r="H32" s="18">
        <v>902.88</v>
      </c>
      <c r="I32" s="19">
        <f>SUM(B32:H32)</f>
        <v>3286.4399999999987</v>
      </c>
      <c r="J32" s="22" t="s">
        <v>54</v>
      </c>
      <c r="K32" s="19">
        <f>SUM(I32:J32)</f>
        <v>3286.4399999999987</v>
      </c>
      <c r="L32" s="6"/>
    </row>
    <row r="33" spans="1:13" ht="13.5">
      <c r="A33" s="20" t="s">
        <v>33</v>
      </c>
      <c r="B33" s="18">
        <v>2592.75</v>
      </c>
      <c r="C33" s="18">
        <v>4054.75</v>
      </c>
      <c r="D33" s="18">
        <v>2140.06</v>
      </c>
      <c r="E33" s="18">
        <v>767.57</v>
      </c>
      <c r="F33" s="18">
        <v>2518.39</v>
      </c>
      <c r="G33" s="18">
        <v>2419.19</v>
      </c>
      <c r="H33" s="18">
        <v>1380.3</v>
      </c>
      <c r="I33" s="31">
        <f>SUM(B33:H33)</f>
        <v>15873.009999999998</v>
      </c>
      <c r="J33" s="22">
        <v>2974.66</v>
      </c>
      <c r="K33" s="19">
        <f>SUM(I33:J33)</f>
        <v>18847.67</v>
      </c>
      <c r="L33" s="6"/>
      <c r="M33" s="4"/>
    </row>
    <row r="34" spans="1:13" ht="13.5">
      <c r="A34" s="20" t="s">
        <v>31</v>
      </c>
      <c r="B34" s="19">
        <f>SUM(B31+B33)</f>
        <v>259276.66000000003</v>
      </c>
      <c r="C34" s="19">
        <f>SUM(C31+C33)</f>
        <v>405474.11</v>
      </c>
      <c r="D34" s="19">
        <f aca="true" t="shared" si="3" ref="D34:J34">SUM(D31+D33)</f>
        <v>214004.28000000003</v>
      </c>
      <c r="E34" s="19">
        <f t="shared" si="3"/>
        <v>76756.20000000001</v>
      </c>
      <c r="F34" s="19">
        <f t="shared" si="3"/>
        <v>251841.95000000004</v>
      </c>
      <c r="G34" s="19">
        <f t="shared" si="3"/>
        <v>241919.22</v>
      </c>
      <c r="H34" s="19">
        <f t="shared" si="3"/>
        <v>138034.16999999998</v>
      </c>
      <c r="I34" s="19">
        <f>SUM(I31+I33)</f>
        <v>1587306.59</v>
      </c>
      <c r="J34" s="19">
        <f t="shared" si="3"/>
        <v>297465.85000000003</v>
      </c>
      <c r="K34" s="19">
        <f>SUM(I34:J34)</f>
        <v>1884772.4400000002</v>
      </c>
      <c r="L34" s="6"/>
      <c r="M34" s="4"/>
    </row>
    <row r="35" spans="1:11" ht="13.5">
      <c r="A35" s="1"/>
      <c r="B35" s="1"/>
      <c r="C35" s="1"/>
      <c r="D35" s="29"/>
      <c r="E35" s="10"/>
      <c r="F35" s="10"/>
      <c r="G35" s="10"/>
      <c r="H35" s="10"/>
      <c r="I35" s="10"/>
      <c r="J35" s="10"/>
      <c r="K35" s="10"/>
    </row>
    <row r="36" spans="1:11" ht="13.5">
      <c r="A36" s="1"/>
      <c r="B36" s="1"/>
      <c r="C36" s="1"/>
      <c r="D36" s="29"/>
      <c r="E36" s="10"/>
      <c r="F36" s="10"/>
      <c r="G36" s="10"/>
      <c r="H36" s="10"/>
      <c r="I36" s="10"/>
      <c r="J36" s="10"/>
      <c r="K36" s="10"/>
    </row>
    <row r="37" spans="1:11" ht="13.5">
      <c r="A37" s="1"/>
      <c r="B37" s="1"/>
      <c r="C37" s="1"/>
      <c r="D37" s="29"/>
      <c r="E37" s="10"/>
      <c r="F37" s="10"/>
      <c r="G37" s="10"/>
      <c r="H37" s="10"/>
      <c r="I37" s="10"/>
      <c r="J37" s="10"/>
      <c r="K37" s="10"/>
    </row>
    <row r="38" spans="1:11" ht="13.5">
      <c r="A38" s="1"/>
      <c r="B38" s="10"/>
      <c r="C38" s="10"/>
      <c r="D38" s="29"/>
      <c r="E38" s="10"/>
      <c r="F38" s="10"/>
      <c r="G38" s="10"/>
      <c r="H38" s="10"/>
      <c r="I38" s="10"/>
      <c r="J38" s="10"/>
      <c r="K38" s="10"/>
    </row>
    <row r="39" spans="1:11" ht="13.5">
      <c r="A39" s="1"/>
      <c r="B39" s="10"/>
      <c r="C39" s="29" t="s">
        <v>41</v>
      </c>
      <c r="D39" s="10"/>
      <c r="E39" s="10"/>
      <c r="F39" s="9"/>
      <c r="G39" s="9" t="s">
        <v>42</v>
      </c>
      <c r="H39" s="10"/>
      <c r="I39" s="10"/>
      <c r="J39" s="10"/>
      <c r="K39" s="10"/>
    </row>
    <row r="40" spans="3:7" ht="13.5">
      <c r="C40" s="9" t="s">
        <v>38</v>
      </c>
      <c r="D40" s="29"/>
      <c r="E40" s="10"/>
      <c r="F40" s="9"/>
      <c r="G40" s="9" t="s">
        <v>43</v>
      </c>
    </row>
    <row r="41" spans="3:7" ht="13.5">
      <c r="C41" s="9" t="s">
        <v>39</v>
      </c>
      <c r="D41" s="29"/>
      <c r="E41" s="10"/>
      <c r="F41" s="9"/>
      <c r="G41" s="9" t="s">
        <v>44</v>
      </c>
    </row>
    <row r="42" ht="12.75">
      <c r="J42" s="7"/>
    </row>
  </sheetData>
  <sheetProtection/>
  <mergeCells count="2">
    <mergeCell ref="A5:K5"/>
    <mergeCell ref="A6:K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D9" sqref="D9"/>
    </sheetView>
  </sheetViews>
  <sheetFormatPr defaultColWidth="9.375" defaultRowHeight="15.75"/>
  <cols>
    <col min="1" max="1" width="18.375" style="2" customWidth="1"/>
    <col min="2" max="2" width="11.875" style="8" customWidth="1"/>
    <col min="3" max="3" width="12.25390625" style="8" customWidth="1"/>
    <col min="4" max="4" width="11.00390625" style="5" customWidth="1"/>
    <col min="5" max="5" width="10.625" style="8" customWidth="1"/>
    <col min="6" max="6" width="10.50390625" style="8" customWidth="1"/>
    <col min="7" max="7" width="11.875" style="8" customWidth="1"/>
    <col min="8" max="8" width="12.125" style="8" customWidth="1"/>
    <col min="9" max="9" width="9.625" style="8" customWidth="1"/>
    <col min="10" max="10" width="12.625" style="8" customWidth="1"/>
    <col min="11" max="11" width="9.625" style="8" customWidth="1"/>
    <col min="12" max="12" width="9.625" style="2" customWidth="1"/>
    <col min="13" max="16384" width="9.375" style="2" customWidth="1"/>
  </cols>
  <sheetData>
    <row r="1" spans="1:11" ht="13.5">
      <c r="A1" s="1"/>
      <c r="B1" s="10"/>
      <c r="C1" s="10"/>
      <c r="D1" s="29"/>
      <c r="E1" s="10"/>
      <c r="F1" s="10"/>
      <c r="G1" s="10"/>
      <c r="H1" s="10"/>
      <c r="I1" s="10"/>
      <c r="J1" s="10"/>
      <c r="K1" s="10"/>
    </row>
    <row r="2" spans="1:11" ht="13.5">
      <c r="A2" s="1"/>
      <c r="B2" s="10"/>
      <c r="C2" s="10"/>
      <c r="D2" s="29"/>
      <c r="E2" s="10"/>
      <c r="F2" s="10"/>
      <c r="G2" s="10"/>
      <c r="H2" s="10"/>
      <c r="I2" s="10"/>
      <c r="J2" s="10"/>
      <c r="K2" s="10"/>
    </row>
    <row r="3" spans="1:11" ht="13.5">
      <c r="A3" s="1"/>
      <c r="B3" s="10"/>
      <c r="C3" s="10"/>
      <c r="D3" s="29"/>
      <c r="E3" s="10"/>
      <c r="F3" s="10"/>
      <c r="G3" s="10"/>
      <c r="H3" s="10"/>
      <c r="I3" s="10"/>
      <c r="J3" s="10"/>
      <c r="K3" s="10"/>
    </row>
    <row r="4" spans="1:11" ht="13.5">
      <c r="A4" s="1"/>
      <c r="B4" s="10"/>
      <c r="C4" s="10"/>
      <c r="D4" s="29"/>
      <c r="E4" s="10"/>
      <c r="F4" s="10"/>
      <c r="G4" s="10"/>
      <c r="H4" s="10"/>
      <c r="I4" s="10"/>
      <c r="J4" s="10"/>
      <c r="K4" s="10"/>
    </row>
    <row r="5" spans="1:11" s="3" customFormat="1" ht="13.5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s="3" customFormat="1" ht="13.5">
      <c r="A6" s="44" t="s">
        <v>55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4.25" thickBot="1">
      <c r="A7" s="1"/>
      <c r="B7" s="10"/>
      <c r="C7" s="10"/>
      <c r="D7" s="29"/>
      <c r="E7" s="10"/>
      <c r="F7" s="10"/>
      <c r="G7" s="10"/>
      <c r="H7" s="10"/>
      <c r="I7" s="10"/>
      <c r="J7" s="10"/>
      <c r="K7" s="10"/>
    </row>
    <row r="8" spans="1:11" ht="14.25" thickBot="1">
      <c r="A8" s="30"/>
      <c r="B8" s="11" t="s">
        <v>19</v>
      </c>
      <c r="C8" s="11" t="s">
        <v>17</v>
      </c>
      <c r="D8" s="12" t="s">
        <v>18</v>
      </c>
      <c r="E8" s="11" t="s">
        <v>12</v>
      </c>
      <c r="F8" s="11" t="s">
        <v>13</v>
      </c>
      <c r="G8" s="11" t="s">
        <v>14</v>
      </c>
      <c r="H8" s="11" t="s">
        <v>15</v>
      </c>
      <c r="I8" s="13" t="s">
        <v>31</v>
      </c>
      <c r="J8" s="11" t="s">
        <v>8</v>
      </c>
      <c r="K8" s="11" t="s">
        <v>6</v>
      </c>
    </row>
    <row r="9" spans="1:12" ht="13.5">
      <c r="A9" s="15" t="s">
        <v>21</v>
      </c>
      <c r="B9" s="16">
        <v>44870.14</v>
      </c>
      <c r="C9" s="17">
        <v>69864.21</v>
      </c>
      <c r="D9" s="17">
        <v>29297.13</v>
      </c>
      <c r="E9" s="18">
        <v>12122.32</v>
      </c>
      <c r="F9" s="18">
        <v>39818.37</v>
      </c>
      <c r="G9" s="18">
        <v>35143.45</v>
      </c>
      <c r="H9" s="18">
        <v>19898.74</v>
      </c>
      <c r="I9" s="19">
        <f>SUM(B9:H9)</f>
        <v>251014.36</v>
      </c>
      <c r="J9" s="18">
        <v>51765.07</v>
      </c>
      <c r="K9" s="19">
        <f>SUM(I9:J9)</f>
        <v>302779.43</v>
      </c>
      <c r="L9" s="4"/>
    </row>
    <row r="10" spans="1:11" ht="13.5">
      <c r="A10" s="20" t="s">
        <v>22</v>
      </c>
      <c r="B10" s="18">
        <v>26943.3</v>
      </c>
      <c r="C10" s="18">
        <v>42269.41</v>
      </c>
      <c r="D10" s="18">
        <v>17592.16</v>
      </c>
      <c r="E10" s="18">
        <v>7279.14</v>
      </c>
      <c r="F10" s="18">
        <v>23909.88</v>
      </c>
      <c r="G10" s="18">
        <v>22038.37</v>
      </c>
      <c r="H10" s="18">
        <v>11948.69</v>
      </c>
      <c r="I10" s="19">
        <f aca="true" t="shared" si="0" ref="I10:I27">SUM(B10:H10)</f>
        <v>151980.95</v>
      </c>
      <c r="J10" s="18">
        <v>31083.5</v>
      </c>
      <c r="K10" s="19">
        <f>SUM(I10:J10)</f>
        <v>183064.45</v>
      </c>
    </row>
    <row r="11" spans="1:11" ht="13.5">
      <c r="A11" s="20" t="s">
        <v>5</v>
      </c>
      <c r="B11" s="18">
        <v>6841.86</v>
      </c>
      <c r="C11" s="18">
        <v>10733.79</v>
      </c>
      <c r="D11" s="18">
        <v>4467.31</v>
      </c>
      <c r="E11" s="18">
        <v>1848.46</v>
      </c>
      <c r="F11" s="18">
        <v>6071.61</v>
      </c>
      <c r="G11" s="18">
        <v>5596.39</v>
      </c>
      <c r="H11" s="18">
        <v>3034.24</v>
      </c>
      <c r="I11" s="19">
        <f t="shared" si="0"/>
        <v>38593.66</v>
      </c>
      <c r="J11" s="18">
        <v>7893.27</v>
      </c>
      <c r="K11" s="19">
        <f aca="true" t="shared" si="1" ref="K11:K27">SUM(I11:J11)</f>
        <v>46486.93000000001</v>
      </c>
    </row>
    <row r="12" spans="1:11" ht="13.5">
      <c r="A12" s="20" t="s">
        <v>0</v>
      </c>
      <c r="B12" s="18">
        <v>18647.71</v>
      </c>
      <c r="C12" s="18">
        <v>27165.74</v>
      </c>
      <c r="D12" s="18">
        <v>26452.05</v>
      </c>
      <c r="E12" s="18">
        <v>7251.47</v>
      </c>
      <c r="F12" s="18">
        <v>22664.1</v>
      </c>
      <c r="G12" s="18">
        <v>22541.18</v>
      </c>
      <c r="H12" s="18">
        <v>15415.63</v>
      </c>
      <c r="I12" s="19">
        <f>SUM(B12:H12)</f>
        <v>140137.88</v>
      </c>
      <c r="J12" s="18">
        <v>9279.38</v>
      </c>
      <c r="K12" s="19">
        <f>SUM(I12:J12)</f>
        <v>149417.26</v>
      </c>
    </row>
    <row r="13" spans="1:12" ht="13.5">
      <c r="A13" s="20" t="s">
        <v>30</v>
      </c>
      <c r="B13" s="18">
        <v>19320.52</v>
      </c>
      <c r="C13" s="18">
        <v>28626.99</v>
      </c>
      <c r="D13" s="18">
        <v>26452.05</v>
      </c>
      <c r="E13" s="18">
        <v>7251.47</v>
      </c>
      <c r="F13" s="18">
        <v>22630.66</v>
      </c>
      <c r="G13" s="18">
        <v>22541.18</v>
      </c>
      <c r="H13" s="21">
        <v>16254.31</v>
      </c>
      <c r="I13" s="19">
        <f>SUM(B13:H13)</f>
        <v>143077.18</v>
      </c>
      <c r="J13" s="22">
        <v>15320.24</v>
      </c>
      <c r="K13" s="19">
        <f>SUM(I13:J13)</f>
        <v>158397.41999999998</v>
      </c>
      <c r="L13" s="4"/>
    </row>
    <row r="14" spans="1:11" ht="13.5">
      <c r="A14" s="20" t="s">
        <v>1</v>
      </c>
      <c r="B14" s="22">
        <v>0</v>
      </c>
      <c r="C14" s="22">
        <v>0</v>
      </c>
      <c r="D14" s="22"/>
      <c r="E14" s="23"/>
      <c r="F14" s="24"/>
      <c r="G14" s="25"/>
      <c r="H14" s="26"/>
      <c r="I14" s="19">
        <f>SUM(B14:H14)</f>
        <v>0</v>
      </c>
      <c r="J14" s="21">
        <v>24127.96</v>
      </c>
      <c r="K14" s="19">
        <f>SUM(I14:J14)</f>
        <v>24127.96</v>
      </c>
    </row>
    <row r="15" spans="1:11" ht="13.5">
      <c r="A15" s="20" t="s">
        <v>2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19">
        <f t="shared" si="0"/>
        <v>0</v>
      </c>
      <c r="J15" s="22">
        <v>0</v>
      </c>
      <c r="K15" s="19">
        <f t="shared" si="1"/>
        <v>0</v>
      </c>
    </row>
    <row r="16" spans="1:11" ht="13.5">
      <c r="A16" s="20" t="s">
        <v>16</v>
      </c>
      <c r="B16" s="22">
        <v>20485.81</v>
      </c>
      <c r="C16" s="22">
        <v>25132.86</v>
      </c>
      <c r="D16" s="22">
        <v>21811.85</v>
      </c>
      <c r="E16" s="22">
        <v>7140</v>
      </c>
      <c r="F16" s="22">
        <v>25419</v>
      </c>
      <c r="G16" s="18">
        <v>27810.32</v>
      </c>
      <c r="H16" s="18">
        <v>12684</v>
      </c>
      <c r="I16" s="19">
        <f t="shared" si="0"/>
        <v>140483.84</v>
      </c>
      <c r="J16" s="18"/>
      <c r="K16" s="19">
        <f t="shared" si="1"/>
        <v>140483.84</v>
      </c>
    </row>
    <row r="17" spans="1:11" ht="13.5">
      <c r="A17" s="20" t="s">
        <v>3</v>
      </c>
      <c r="B17" s="18">
        <v>1890</v>
      </c>
      <c r="C17" s="18">
        <v>3234</v>
      </c>
      <c r="D17" s="18">
        <v>2730</v>
      </c>
      <c r="E17" s="18">
        <v>588</v>
      </c>
      <c r="F17" s="18">
        <v>2604</v>
      </c>
      <c r="G17" s="18">
        <v>3612</v>
      </c>
      <c r="H17" s="18">
        <v>1302</v>
      </c>
      <c r="I17" s="19">
        <f t="shared" si="0"/>
        <v>15960</v>
      </c>
      <c r="J17" s="18">
        <v>504</v>
      </c>
      <c r="K17" s="19">
        <f t="shared" si="1"/>
        <v>16464</v>
      </c>
    </row>
    <row r="18" spans="1:11" ht="13.5">
      <c r="A18" s="20" t="s">
        <v>4</v>
      </c>
      <c r="B18" s="18">
        <v>2475</v>
      </c>
      <c r="C18" s="18">
        <v>4995</v>
      </c>
      <c r="D18" s="18">
        <v>3105</v>
      </c>
      <c r="E18" s="18">
        <v>585</v>
      </c>
      <c r="F18" s="18">
        <v>5698</v>
      </c>
      <c r="G18" s="18">
        <v>7315</v>
      </c>
      <c r="H18" s="18">
        <v>1755</v>
      </c>
      <c r="I18" s="19">
        <f t="shared" si="0"/>
        <v>25928</v>
      </c>
      <c r="J18" s="18">
        <v>1169.32</v>
      </c>
      <c r="K18" s="19">
        <f t="shared" si="1"/>
        <v>27097.32</v>
      </c>
    </row>
    <row r="19" spans="1:11" ht="13.5">
      <c r="A19" s="20" t="s">
        <v>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19">
        <f t="shared" si="0"/>
        <v>0</v>
      </c>
      <c r="J19" s="22">
        <v>0</v>
      </c>
      <c r="K19" s="19">
        <f t="shared" si="1"/>
        <v>0</v>
      </c>
    </row>
    <row r="20" spans="1:11" ht="13.5">
      <c r="A20" s="20" t="s">
        <v>23</v>
      </c>
      <c r="B20" s="18">
        <v>2545.82</v>
      </c>
      <c r="C20" s="18">
        <v>3993.98</v>
      </c>
      <c r="D20" s="18">
        <v>1662.26</v>
      </c>
      <c r="E20" s="18">
        <v>687.81</v>
      </c>
      <c r="F20" s="18">
        <v>2259.23</v>
      </c>
      <c r="G20" s="18">
        <v>2082.42</v>
      </c>
      <c r="H20" s="18">
        <v>1129.03</v>
      </c>
      <c r="I20" s="19">
        <f t="shared" si="0"/>
        <v>14360.55</v>
      </c>
      <c r="J20" s="18"/>
      <c r="K20" s="19">
        <f t="shared" si="1"/>
        <v>14360.55</v>
      </c>
    </row>
    <row r="21" spans="1:11" ht="13.5">
      <c r="A21" s="20" t="s">
        <v>25</v>
      </c>
      <c r="B21" s="18">
        <v>558</v>
      </c>
      <c r="C21" s="18">
        <v>1143</v>
      </c>
      <c r="D21" s="18">
        <v>657</v>
      </c>
      <c r="E21" s="18">
        <v>144</v>
      </c>
      <c r="F21" s="18">
        <v>693</v>
      </c>
      <c r="G21" s="18">
        <v>900</v>
      </c>
      <c r="H21" s="25">
        <v>414</v>
      </c>
      <c r="I21" s="19">
        <f t="shared" si="0"/>
        <v>4509</v>
      </c>
      <c r="J21" s="27">
        <v>531</v>
      </c>
      <c r="K21" s="19">
        <f t="shared" si="1"/>
        <v>5040</v>
      </c>
    </row>
    <row r="22" spans="1:11" ht="13.5">
      <c r="A22" s="20" t="s">
        <v>21</v>
      </c>
      <c r="B22" s="22">
        <v>0</v>
      </c>
      <c r="C22" s="18"/>
      <c r="D22" s="18"/>
      <c r="E22" s="18"/>
      <c r="F22" s="18"/>
      <c r="G22" s="18"/>
      <c r="H22" s="18"/>
      <c r="I22" s="19">
        <f t="shared" si="0"/>
        <v>0</v>
      </c>
      <c r="J22" s="18"/>
      <c r="K22" s="19">
        <f t="shared" si="1"/>
        <v>0</v>
      </c>
    </row>
    <row r="23" spans="1:11" ht="13.5">
      <c r="A23" s="20" t="s">
        <v>27</v>
      </c>
      <c r="B23" s="18">
        <v>6258.48</v>
      </c>
      <c r="C23" s="18">
        <v>9818.49</v>
      </c>
      <c r="D23" s="18">
        <v>4086.42</v>
      </c>
      <c r="E23" s="18">
        <v>1690.84</v>
      </c>
      <c r="F23" s="18">
        <v>5553.89</v>
      </c>
      <c r="G23" s="18">
        <v>5119.2</v>
      </c>
      <c r="H23" s="18">
        <v>2775.51</v>
      </c>
      <c r="I23" s="19">
        <f t="shared" si="0"/>
        <v>35302.83</v>
      </c>
      <c r="J23" s="18">
        <v>7220.18</v>
      </c>
      <c r="K23" s="19">
        <f t="shared" si="1"/>
        <v>42523.01</v>
      </c>
    </row>
    <row r="24" spans="1:11" ht="13.5">
      <c r="A24" s="20" t="s">
        <v>24</v>
      </c>
      <c r="B24" s="18"/>
      <c r="C24" s="18"/>
      <c r="D24" s="18"/>
      <c r="E24" s="18"/>
      <c r="F24" s="18"/>
      <c r="G24" s="18"/>
      <c r="H24" s="18"/>
      <c r="I24" s="19">
        <f t="shared" si="0"/>
        <v>0</v>
      </c>
      <c r="J24" s="18"/>
      <c r="K24" s="19">
        <f t="shared" si="1"/>
        <v>0</v>
      </c>
    </row>
    <row r="25" spans="1:11" ht="13.5">
      <c r="A25" s="20" t="s">
        <v>26</v>
      </c>
      <c r="B25" s="18"/>
      <c r="C25" s="18"/>
      <c r="D25" s="18"/>
      <c r="E25" s="18"/>
      <c r="F25" s="18"/>
      <c r="G25" s="18"/>
      <c r="H25" s="18"/>
      <c r="I25" s="19">
        <f t="shared" si="0"/>
        <v>0</v>
      </c>
      <c r="J25" s="18">
        <v>6091.56</v>
      </c>
      <c r="K25" s="19">
        <f t="shared" si="1"/>
        <v>6091.56</v>
      </c>
    </row>
    <row r="26" spans="1:11" ht="13.5">
      <c r="A26" s="20" t="s">
        <v>37</v>
      </c>
      <c r="B26" s="18"/>
      <c r="C26" s="18">
        <v>5990.96</v>
      </c>
      <c r="D26" s="18">
        <v>2493.34</v>
      </c>
      <c r="E26" s="18"/>
      <c r="F26" s="18">
        <v>3812.48</v>
      </c>
      <c r="G26" s="18">
        <v>3514.06</v>
      </c>
      <c r="H26" s="18">
        <v>211.71</v>
      </c>
      <c r="I26" s="19">
        <f t="shared" si="0"/>
        <v>16022.549999999997</v>
      </c>
      <c r="J26" s="18"/>
      <c r="K26" s="19">
        <f t="shared" si="1"/>
        <v>16022.549999999997</v>
      </c>
    </row>
    <row r="27" spans="1:11" ht="13.5">
      <c r="A27" s="20" t="s">
        <v>34</v>
      </c>
      <c r="B27" s="18"/>
      <c r="C27" s="18"/>
      <c r="D27" s="18"/>
      <c r="E27" s="18"/>
      <c r="F27" s="18"/>
      <c r="G27" s="18"/>
      <c r="H27" s="18"/>
      <c r="I27" s="19">
        <f t="shared" si="0"/>
        <v>0</v>
      </c>
      <c r="J27" s="18"/>
      <c r="K27" s="19">
        <f t="shared" si="1"/>
        <v>0</v>
      </c>
    </row>
    <row r="28" spans="1:11" ht="13.5">
      <c r="A28" s="20" t="s">
        <v>9</v>
      </c>
      <c r="B28" s="18"/>
      <c r="C28" s="18"/>
      <c r="D28" s="18"/>
      <c r="E28" s="18"/>
      <c r="F28" s="18"/>
      <c r="G28" s="18"/>
      <c r="H28" s="18"/>
      <c r="I28" s="19"/>
      <c r="J28" s="32">
        <v>8207.19</v>
      </c>
      <c r="K28" s="19"/>
    </row>
    <row r="29" spans="1:11" ht="13.5">
      <c r="A29" s="20" t="s">
        <v>10</v>
      </c>
      <c r="B29" s="18"/>
      <c r="C29" s="18"/>
      <c r="D29" s="18"/>
      <c r="E29" s="18"/>
      <c r="F29" s="18"/>
      <c r="G29" s="18"/>
      <c r="H29" s="18"/>
      <c r="I29" s="19"/>
      <c r="J29" s="22">
        <v>0</v>
      </c>
      <c r="K29" s="19"/>
    </row>
    <row r="30" spans="1:11" ht="13.5">
      <c r="A30" s="20" t="s">
        <v>11</v>
      </c>
      <c r="B30" s="18"/>
      <c r="C30" s="18"/>
      <c r="D30" s="18"/>
      <c r="E30" s="18"/>
      <c r="F30" s="18"/>
      <c r="G30" s="18"/>
      <c r="H30" s="18"/>
      <c r="I30" s="19"/>
      <c r="J30" s="32">
        <v>306.07</v>
      </c>
      <c r="K30" s="19"/>
    </row>
    <row r="31" spans="1:13" ht="13.5">
      <c r="A31" s="20" t="s">
        <v>28</v>
      </c>
      <c r="B31" s="19">
        <f aca="true" t="shared" si="2" ref="B31:H31">SUM(B9:B27)</f>
        <v>150836.64000000004</v>
      </c>
      <c r="C31" s="19">
        <f>SUM(C9:C27)</f>
        <v>232968.43</v>
      </c>
      <c r="D31" s="19">
        <f t="shared" si="2"/>
        <v>140806.57</v>
      </c>
      <c r="E31" s="19">
        <f t="shared" si="2"/>
        <v>46588.509999999995</v>
      </c>
      <c r="F31" s="19">
        <f t="shared" si="2"/>
        <v>161134.22000000003</v>
      </c>
      <c r="G31" s="19">
        <f t="shared" si="2"/>
        <v>158213.57</v>
      </c>
      <c r="H31" s="19">
        <f t="shared" si="2"/>
        <v>86822.86</v>
      </c>
      <c r="I31" s="19">
        <f>SUM(B31:H31)</f>
        <v>977370.8000000002</v>
      </c>
      <c r="J31" s="19">
        <f>J9+J10+J11+J12+J13+J14+J15+J16+J17+J18+J19+J20+J21+J22+J23+J24+J25+J26+J27+J28+J29+J30</f>
        <v>163498.74000000002</v>
      </c>
      <c r="K31" s="19">
        <f>SUM(I31:J31)</f>
        <v>1140869.5400000003</v>
      </c>
      <c r="M31" s="4"/>
    </row>
    <row r="32" spans="1:12" ht="13.5">
      <c r="A32" s="20" t="s">
        <v>29</v>
      </c>
      <c r="B32" s="18">
        <v>5364.99</v>
      </c>
      <c r="C32" s="18">
        <v>-22455.5</v>
      </c>
      <c r="D32" s="18">
        <v>399.11</v>
      </c>
      <c r="E32" s="18">
        <v>769.12</v>
      </c>
      <c r="F32" s="18">
        <v>10251.4</v>
      </c>
      <c r="G32" s="18">
        <v>8054.44</v>
      </c>
      <c r="H32" s="18">
        <v>902.88</v>
      </c>
      <c r="I32" s="19">
        <f>SUM(B32:H32)</f>
        <v>3286.4399999999987</v>
      </c>
      <c r="J32" s="22" t="s">
        <v>54</v>
      </c>
      <c r="K32" s="19">
        <f>SUM(I32:J32)</f>
        <v>3286.4399999999987</v>
      </c>
      <c r="L32" s="6"/>
    </row>
    <row r="33" spans="1:13" ht="13.5">
      <c r="A33" s="20" t="s">
        <v>33</v>
      </c>
      <c r="B33" s="18">
        <v>2592.75</v>
      </c>
      <c r="C33" s="18">
        <v>4054.75</v>
      </c>
      <c r="D33" s="18">
        <v>2140.06</v>
      </c>
      <c r="E33" s="18">
        <v>767.57</v>
      </c>
      <c r="F33" s="18">
        <v>2518.39</v>
      </c>
      <c r="G33" s="18">
        <v>2419.19</v>
      </c>
      <c r="H33" s="18">
        <v>1380.3</v>
      </c>
      <c r="I33" s="31">
        <f>SUM(B33:H33)</f>
        <v>15873.009999999998</v>
      </c>
      <c r="J33" s="22">
        <v>2974.66</v>
      </c>
      <c r="K33" s="19">
        <f>SUM(I33:J33)</f>
        <v>18847.67</v>
      </c>
      <c r="L33" s="6"/>
      <c r="M33" s="4"/>
    </row>
    <row r="34" spans="1:13" ht="13.5">
      <c r="A34" s="20" t="s">
        <v>31</v>
      </c>
      <c r="B34" s="19">
        <f>SUM(B31+B33)</f>
        <v>153429.39000000004</v>
      </c>
      <c r="C34" s="19">
        <f>SUM(C31+C33)</f>
        <v>237023.18</v>
      </c>
      <c r="D34" s="19">
        <f aca="true" t="shared" si="3" ref="D34:J34">SUM(D31+D33)</f>
        <v>142946.63</v>
      </c>
      <c r="E34" s="19">
        <f t="shared" si="3"/>
        <v>47356.079999999994</v>
      </c>
      <c r="F34" s="19">
        <f t="shared" si="3"/>
        <v>163652.61000000004</v>
      </c>
      <c r="G34" s="19">
        <f t="shared" si="3"/>
        <v>160632.76</v>
      </c>
      <c r="H34" s="19">
        <f t="shared" si="3"/>
        <v>88203.16</v>
      </c>
      <c r="I34" s="19">
        <f>SUM(I31+I33)</f>
        <v>993243.8100000002</v>
      </c>
      <c r="J34" s="19">
        <f t="shared" si="3"/>
        <v>166473.40000000002</v>
      </c>
      <c r="K34" s="19">
        <f>SUM(I34:J34)</f>
        <v>1159717.2100000002</v>
      </c>
      <c r="L34" s="6"/>
      <c r="M34" s="4"/>
    </row>
    <row r="35" spans="1:11" ht="13.5">
      <c r="A35" s="1"/>
      <c r="B35" s="1"/>
      <c r="C35" s="1"/>
      <c r="D35" s="29"/>
      <c r="E35" s="10"/>
      <c r="F35" s="10"/>
      <c r="G35" s="10"/>
      <c r="H35" s="10"/>
      <c r="I35" s="10"/>
      <c r="J35" s="10"/>
      <c r="K35" s="10"/>
    </row>
    <row r="36" spans="1:11" ht="13.5">
      <c r="A36" s="1"/>
      <c r="B36" s="1"/>
      <c r="C36" s="1"/>
      <c r="D36" s="29"/>
      <c r="E36" s="10"/>
      <c r="F36" s="10"/>
      <c r="G36" s="10"/>
      <c r="H36" s="10"/>
      <c r="I36" s="10"/>
      <c r="J36" s="10"/>
      <c r="K36" s="10"/>
    </row>
    <row r="37" spans="1:11" ht="13.5">
      <c r="A37" s="1"/>
      <c r="B37" s="1"/>
      <c r="C37" s="1"/>
      <c r="D37" s="29"/>
      <c r="E37" s="10"/>
      <c r="F37" s="10"/>
      <c r="G37" s="10"/>
      <c r="H37" s="10"/>
      <c r="I37" s="10"/>
      <c r="J37" s="10"/>
      <c r="K37" s="10"/>
    </row>
    <row r="38" spans="1:11" ht="13.5">
      <c r="A38" s="1"/>
      <c r="B38" s="10"/>
      <c r="C38" s="10"/>
      <c r="D38" s="29"/>
      <c r="E38" s="10"/>
      <c r="F38" s="10"/>
      <c r="G38" s="10"/>
      <c r="H38" s="10"/>
      <c r="I38" s="10"/>
      <c r="J38" s="10"/>
      <c r="K38" s="10"/>
    </row>
    <row r="39" spans="1:11" ht="13.5">
      <c r="A39" s="1"/>
      <c r="B39" s="10"/>
      <c r="C39" s="29"/>
      <c r="D39" s="10"/>
      <c r="E39" s="10"/>
      <c r="F39" s="9"/>
      <c r="G39" s="9"/>
      <c r="H39" s="10"/>
      <c r="I39" s="10"/>
      <c r="J39" s="10"/>
      <c r="K39" s="10"/>
    </row>
    <row r="40" spans="3:7" ht="13.5">
      <c r="C40" s="9"/>
      <c r="D40" s="29"/>
      <c r="E40" s="10"/>
      <c r="F40" s="9"/>
      <c r="G40" s="9"/>
    </row>
    <row r="41" spans="3:7" ht="13.5">
      <c r="C41" s="9"/>
      <c r="D41" s="29"/>
      <c r="E41" s="10"/>
      <c r="F41" s="9"/>
      <c r="G41" s="9"/>
    </row>
    <row r="42" ht="12.75">
      <c r="J42" s="7"/>
    </row>
  </sheetData>
  <sheetProtection/>
  <mergeCells count="2">
    <mergeCell ref="A5:K5"/>
    <mergeCell ref="A6:K6"/>
  </mergeCells>
  <printOptions/>
  <pageMargins left="0" right="0" top="0" bottom="0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2"/>
  <sheetViews>
    <sheetView zoomScalePageLayoutView="0" workbookViewId="0" topLeftCell="A1">
      <selection activeCell="AC20" sqref="Y20:AC20"/>
    </sheetView>
  </sheetViews>
  <sheetFormatPr defaultColWidth="9.375" defaultRowHeight="15.75"/>
  <cols>
    <col min="1" max="1" width="18.375" style="2" customWidth="1"/>
    <col min="2" max="4" width="11.875" style="8" hidden="1" customWidth="1"/>
    <col min="5" max="5" width="12.375" style="8" customWidth="1"/>
    <col min="6" max="8" width="12.25390625" style="8" hidden="1" customWidth="1"/>
    <col min="9" max="9" width="13.125" style="8" customWidth="1"/>
    <col min="10" max="12" width="11.00390625" style="5" hidden="1" customWidth="1"/>
    <col min="13" max="13" width="11.375" style="5" customWidth="1"/>
    <col min="14" max="16" width="10.625" style="8" hidden="1" customWidth="1"/>
    <col min="17" max="17" width="10.625" style="8" customWidth="1"/>
    <col min="18" max="20" width="10.50390625" style="8" hidden="1" customWidth="1"/>
    <col min="21" max="21" width="10.50390625" style="8" customWidth="1"/>
    <col min="22" max="24" width="11.875" style="8" hidden="1" customWidth="1"/>
    <col min="25" max="25" width="12.875" style="8" customWidth="1"/>
    <col min="26" max="28" width="12.125" style="8" hidden="1" customWidth="1"/>
    <col min="29" max="29" width="10.625" style="8" customWidth="1"/>
    <col min="30" max="32" width="12.625" style="8" hidden="1" customWidth="1"/>
    <col min="33" max="33" width="13.50390625" style="8" customWidth="1"/>
    <col min="34" max="34" width="15.125" style="8" customWidth="1"/>
    <col min="35" max="35" width="9.625" style="2" customWidth="1"/>
    <col min="36" max="16384" width="9.375" style="2" customWidth="1"/>
  </cols>
  <sheetData>
    <row r="1" spans="1:34" ht="13.5">
      <c r="A1" s="1"/>
      <c r="B1" s="10"/>
      <c r="C1" s="10"/>
      <c r="D1" s="10"/>
      <c r="E1" s="10"/>
      <c r="F1" s="10"/>
      <c r="G1" s="10"/>
      <c r="H1" s="10"/>
      <c r="I1" s="10"/>
      <c r="J1" s="29"/>
      <c r="K1" s="29"/>
      <c r="L1" s="29"/>
      <c r="M1" s="2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3.5">
      <c r="A2" s="1"/>
      <c r="B2" s="10"/>
      <c r="C2" s="10"/>
      <c r="D2" s="10"/>
      <c r="E2" s="10"/>
      <c r="F2" s="10"/>
      <c r="G2" s="10"/>
      <c r="H2" s="10"/>
      <c r="I2" s="10"/>
      <c r="J2" s="29"/>
      <c r="K2" s="29"/>
      <c r="L2" s="29"/>
      <c r="M2" s="2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3.5">
      <c r="A3" s="1"/>
      <c r="B3" s="10"/>
      <c r="C3" s="10"/>
      <c r="D3" s="10"/>
      <c r="E3" s="10"/>
      <c r="F3" s="10"/>
      <c r="G3" s="10"/>
      <c r="H3" s="10"/>
      <c r="I3" s="10"/>
      <c r="J3" s="29"/>
      <c r="K3" s="29"/>
      <c r="L3" s="29"/>
      <c r="M3" s="2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3.5">
      <c r="A4" s="1"/>
      <c r="B4" s="10"/>
      <c r="C4" s="10"/>
      <c r="D4" s="10"/>
      <c r="E4" s="10"/>
      <c r="F4" s="10"/>
      <c r="G4" s="10"/>
      <c r="H4" s="10"/>
      <c r="I4" s="10"/>
      <c r="J4" s="29"/>
      <c r="K4" s="29"/>
      <c r="L4" s="29"/>
      <c r="M4" s="2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s="3" customFormat="1" ht="13.5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34" s="3" customFormat="1" ht="13.5">
      <c r="A6" s="44" t="s">
        <v>51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ht="14.25" thickBot="1">
      <c r="A7" s="1"/>
      <c r="B7" s="36" t="s">
        <v>48</v>
      </c>
      <c r="C7" s="36" t="s">
        <v>49</v>
      </c>
      <c r="D7" s="36" t="s">
        <v>50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10"/>
    </row>
    <row r="8" spans="1:34" ht="14.25" thickBot="1">
      <c r="A8" s="30"/>
      <c r="B8" s="11" t="s">
        <v>19</v>
      </c>
      <c r="C8" s="11"/>
      <c r="D8" s="11"/>
      <c r="E8" s="11" t="s">
        <v>67</v>
      </c>
      <c r="F8" s="11" t="s">
        <v>17</v>
      </c>
      <c r="G8" s="11"/>
      <c r="H8" s="11"/>
      <c r="I8" s="11" t="s">
        <v>68</v>
      </c>
      <c r="J8" s="12" t="s">
        <v>18</v>
      </c>
      <c r="K8" s="12"/>
      <c r="L8" s="12"/>
      <c r="M8" s="11" t="s">
        <v>69</v>
      </c>
      <c r="N8" s="11" t="s">
        <v>12</v>
      </c>
      <c r="O8" s="11"/>
      <c r="P8" s="11"/>
      <c r="Q8" s="11" t="s">
        <v>70</v>
      </c>
      <c r="R8" s="11" t="s">
        <v>13</v>
      </c>
      <c r="S8" s="11"/>
      <c r="T8" s="11"/>
      <c r="U8" s="11" t="s">
        <v>71</v>
      </c>
      <c r="V8" s="11" t="s">
        <v>14</v>
      </c>
      <c r="W8" s="11"/>
      <c r="X8" s="11"/>
      <c r="Y8" s="11" t="s">
        <v>72</v>
      </c>
      <c r="Z8" s="11" t="s">
        <v>15</v>
      </c>
      <c r="AA8" s="11"/>
      <c r="AB8" s="11"/>
      <c r="AC8" s="13" t="s">
        <v>73</v>
      </c>
      <c r="AD8" s="11" t="s">
        <v>8</v>
      </c>
      <c r="AE8" s="11"/>
      <c r="AF8" s="11"/>
      <c r="AG8" s="11" t="s">
        <v>74</v>
      </c>
      <c r="AH8" s="11" t="s">
        <v>52</v>
      </c>
    </row>
    <row r="9" spans="1:35" ht="14.25" thickBot="1">
      <c r="A9" s="15" t="s">
        <v>21</v>
      </c>
      <c r="B9" s="16">
        <v>44870.14</v>
      </c>
      <c r="C9" s="16">
        <v>44870.14</v>
      </c>
      <c r="D9" s="16">
        <v>44870.14</v>
      </c>
      <c r="E9" s="17">
        <f>B9+C9+D9</f>
        <v>134610.41999999998</v>
      </c>
      <c r="F9" s="17">
        <v>69831.45</v>
      </c>
      <c r="G9" s="17">
        <v>69864.21</v>
      </c>
      <c r="H9" s="17">
        <v>69864.21</v>
      </c>
      <c r="I9" s="17">
        <f aca="true" t="shared" si="0" ref="I9:I34">F9+G9+H9</f>
        <v>209559.87</v>
      </c>
      <c r="J9" s="17">
        <v>29297.13</v>
      </c>
      <c r="K9" s="17">
        <v>29297.13</v>
      </c>
      <c r="L9" s="17">
        <v>29297.13</v>
      </c>
      <c r="M9" s="40">
        <f>SUM(J9:L9)</f>
        <v>87891.39</v>
      </c>
      <c r="N9" s="18">
        <v>12122.32</v>
      </c>
      <c r="O9" s="18">
        <v>12122.32</v>
      </c>
      <c r="P9" s="18">
        <v>12122.32</v>
      </c>
      <c r="Q9" s="17">
        <f>N9+O9+P9</f>
        <v>36366.96</v>
      </c>
      <c r="R9" s="18">
        <v>39818.37</v>
      </c>
      <c r="S9" s="18">
        <v>39818.37</v>
      </c>
      <c r="T9" s="18">
        <v>39818.37</v>
      </c>
      <c r="U9" s="17">
        <f aca="true" t="shared" si="1" ref="U9:U34">R9+S9+T9</f>
        <v>119455.11000000002</v>
      </c>
      <c r="V9" s="18">
        <v>35143.45</v>
      </c>
      <c r="W9" s="18">
        <v>35143.45</v>
      </c>
      <c r="X9" s="18">
        <v>35143.45</v>
      </c>
      <c r="Y9" s="17">
        <f aca="true" t="shared" si="2" ref="Y9:Y34">V9+W9+X9</f>
        <v>105430.34999999999</v>
      </c>
      <c r="Z9" s="18">
        <v>19898.74</v>
      </c>
      <c r="AA9" s="18">
        <v>19898.74</v>
      </c>
      <c r="AB9" s="18">
        <v>19898.74</v>
      </c>
      <c r="AC9" s="17">
        <f>Z9+AA9+AB9</f>
        <v>59696.22</v>
      </c>
      <c r="AD9" s="18">
        <v>51765.07</v>
      </c>
      <c r="AE9" s="18">
        <v>51765.07</v>
      </c>
      <c r="AF9" s="18">
        <v>51765.07</v>
      </c>
      <c r="AG9" s="17">
        <f aca="true" t="shared" si="3" ref="AG9:AG34">AD9+AE9+AF9</f>
        <v>155295.21</v>
      </c>
      <c r="AH9" s="19">
        <f>E9+I9+M9+Q9+U9+Y9+AC9+AG9</f>
        <v>908305.5299999999</v>
      </c>
      <c r="AI9" s="4"/>
    </row>
    <row r="10" spans="1:34" ht="14.25" thickBot="1">
      <c r="A10" s="20" t="s">
        <v>22</v>
      </c>
      <c r="B10" s="18">
        <v>26943.3</v>
      </c>
      <c r="C10" s="18">
        <v>26943.3</v>
      </c>
      <c r="D10" s="18">
        <v>26943.3</v>
      </c>
      <c r="E10" s="17">
        <f aca="true" t="shared" si="4" ref="E10:E34">B10+C10+D10</f>
        <v>80829.9</v>
      </c>
      <c r="F10" s="18">
        <v>42249.75</v>
      </c>
      <c r="G10" s="18">
        <v>42269.41</v>
      </c>
      <c r="H10" s="18">
        <v>42269.41</v>
      </c>
      <c r="I10" s="17">
        <f t="shared" si="0"/>
        <v>126788.57</v>
      </c>
      <c r="J10" s="18">
        <v>17592.16</v>
      </c>
      <c r="K10" s="18">
        <v>17592.16</v>
      </c>
      <c r="L10" s="18">
        <v>17592.16</v>
      </c>
      <c r="M10" s="40">
        <f>SUM(J10:L10)</f>
        <v>52776.479999999996</v>
      </c>
      <c r="N10" s="18">
        <v>7279.14</v>
      </c>
      <c r="O10" s="18">
        <v>7279.14</v>
      </c>
      <c r="P10" s="18">
        <v>7279.14</v>
      </c>
      <c r="Q10" s="17">
        <f aca="true" t="shared" si="5" ref="Q10:Q34">N10+O10+P10</f>
        <v>21837.420000000002</v>
      </c>
      <c r="R10" s="18">
        <v>23909.88</v>
      </c>
      <c r="S10" s="18">
        <v>23909.88</v>
      </c>
      <c r="T10" s="18">
        <v>23909.88</v>
      </c>
      <c r="U10" s="17">
        <f t="shared" si="1"/>
        <v>71729.64</v>
      </c>
      <c r="V10" s="18">
        <v>22038.37</v>
      </c>
      <c r="W10" s="18">
        <v>22038.37</v>
      </c>
      <c r="X10" s="18">
        <v>22038.37</v>
      </c>
      <c r="Y10" s="17">
        <f t="shared" si="2"/>
        <v>66115.11</v>
      </c>
      <c r="Z10" s="18">
        <v>11948.69</v>
      </c>
      <c r="AA10" s="18">
        <v>11948.69</v>
      </c>
      <c r="AB10" s="18">
        <v>11948.69</v>
      </c>
      <c r="AC10" s="17">
        <f aca="true" t="shared" si="6" ref="AC10:AC34">Z10+AA10+AB10</f>
        <v>35846.07</v>
      </c>
      <c r="AD10" s="18">
        <v>31083.5</v>
      </c>
      <c r="AE10" s="18">
        <v>31083.5</v>
      </c>
      <c r="AF10" s="18">
        <v>31083.5</v>
      </c>
      <c r="AG10" s="17">
        <f t="shared" si="3"/>
        <v>93250.5</v>
      </c>
      <c r="AH10" s="19">
        <f aca="true" t="shared" si="7" ref="AH10:AH34">E10+I10+M10+Q10+U10+Y10+AC10+AG10</f>
        <v>549173.69</v>
      </c>
    </row>
    <row r="11" spans="1:34" ht="14.25" thickBot="1">
      <c r="A11" s="20" t="s">
        <v>5</v>
      </c>
      <c r="B11" s="18">
        <v>6841.86</v>
      </c>
      <c r="C11" s="18">
        <v>6841.86</v>
      </c>
      <c r="D11" s="18">
        <v>6841.86</v>
      </c>
      <c r="E11" s="17">
        <f t="shared" si="4"/>
        <v>20525.579999999998</v>
      </c>
      <c r="F11" s="18">
        <v>10728.81</v>
      </c>
      <c r="G11" s="18">
        <v>10733.79</v>
      </c>
      <c r="H11" s="18">
        <v>10733.79</v>
      </c>
      <c r="I11" s="17">
        <f t="shared" si="0"/>
        <v>32196.39</v>
      </c>
      <c r="J11" s="18">
        <v>4467.31</v>
      </c>
      <c r="K11" s="18">
        <v>4467.31</v>
      </c>
      <c r="L11" s="18">
        <v>4467.31</v>
      </c>
      <c r="M11" s="40">
        <f>SUM(J11:L11)</f>
        <v>13401.93</v>
      </c>
      <c r="N11" s="18">
        <v>1848.46</v>
      </c>
      <c r="O11" s="18">
        <v>1848.46</v>
      </c>
      <c r="P11" s="18">
        <v>1848.46</v>
      </c>
      <c r="Q11" s="17">
        <f t="shared" si="5"/>
        <v>5545.38</v>
      </c>
      <c r="R11" s="18">
        <v>6071.61</v>
      </c>
      <c r="S11" s="18">
        <v>6071.61</v>
      </c>
      <c r="T11" s="18">
        <v>6071.61</v>
      </c>
      <c r="U11" s="17">
        <f t="shared" si="1"/>
        <v>18214.829999999998</v>
      </c>
      <c r="V11" s="18">
        <v>5596.39</v>
      </c>
      <c r="W11" s="18">
        <v>5596.39</v>
      </c>
      <c r="X11" s="18">
        <v>5596.39</v>
      </c>
      <c r="Y11" s="17">
        <f t="shared" si="2"/>
        <v>16789.170000000002</v>
      </c>
      <c r="Z11" s="18">
        <v>3034.24</v>
      </c>
      <c r="AA11" s="18">
        <v>3034.24</v>
      </c>
      <c r="AB11" s="18">
        <v>3034.24</v>
      </c>
      <c r="AC11" s="17">
        <f t="shared" si="6"/>
        <v>9102.72</v>
      </c>
      <c r="AD11" s="18">
        <v>7893.27</v>
      </c>
      <c r="AE11" s="18">
        <v>7893.27</v>
      </c>
      <c r="AF11" s="18">
        <v>7893.27</v>
      </c>
      <c r="AG11" s="17">
        <f t="shared" si="3"/>
        <v>23679.81</v>
      </c>
      <c r="AH11" s="19">
        <f t="shared" si="7"/>
        <v>139455.81</v>
      </c>
    </row>
    <row r="12" spans="1:34" ht="14.25" thickBot="1">
      <c r="A12" s="20" t="s">
        <v>0</v>
      </c>
      <c r="B12" s="18">
        <v>19742.01</v>
      </c>
      <c r="C12" s="18">
        <v>18647.71</v>
      </c>
      <c r="D12" s="18">
        <v>18647.71</v>
      </c>
      <c r="E12" s="17">
        <f t="shared" si="4"/>
        <v>57037.43</v>
      </c>
      <c r="F12" s="18">
        <v>29406.27</v>
      </c>
      <c r="G12" s="18">
        <v>27165.74</v>
      </c>
      <c r="H12" s="18">
        <v>27165.74</v>
      </c>
      <c r="I12" s="17">
        <f t="shared" si="0"/>
        <v>83737.75</v>
      </c>
      <c r="J12" s="18">
        <v>26687</v>
      </c>
      <c r="K12" s="18">
        <v>26452.05</v>
      </c>
      <c r="L12" s="18">
        <v>26452.05</v>
      </c>
      <c r="M12" s="40">
        <f>SUM(J12:L12)</f>
        <v>79591.1</v>
      </c>
      <c r="N12" s="18">
        <v>7461.16</v>
      </c>
      <c r="O12" s="18">
        <v>7251.47</v>
      </c>
      <c r="P12" s="18">
        <v>7251.47</v>
      </c>
      <c r="Q12" s="17">
        <f t="shared" si="5"/>
        <v>21964.100000000002</v>
      </c>
      <c r="R12" s="18">
        <v>32933.6</v>
      </c>
      <c r="S12" s="18">
        <v>22664.1</v>
      </c>
      <c r="T12" s="18">
        <v>22664.1</v>
      </c>
      <c r="U12" s="17">
        <f t="shared" si="1"/>
        <v>78261.79999999999</v>
      </c>
      <c r="V12" s="18">
        <v>22492.1</v>
      </c>
      <c r="W12" s="18">
        <v>22541.18</v>
      </c>
      <c r="X12" s="18">
        <v>22541.18</v>
      </c>
      <c r="Y12" s="17">
        <f t="shared" si="2"/>
        <v>67574.45999999999</v>
      </c>
      <c r="Z12" s="18">
        <v>16155.58</v>
      </c>
      <c r="AA12" s="18">
        <v>15415.63</v>
      </c>
      <c r="AB12" s="18">
        <v>15415.63</v>
      </c>
      <c r="AC12" s="17">
        <f t="shared" si="6"/>
        <v>46986.84</v>
      </c>
      <c r="AD12" s="18">
        <v>10274.1</v>
      </c>
      <c r="AE12" s="18">
        <v>9279.38</v>
      </c>
      <c r="AF12" s="18">
        <v>9279.38</v>
      </c>
      <c r="AG12" s="17">
        <f t="shared" si="3"/>
        <v>28832.86</v>
      </c>
      <c r="AH12" s="19">
        <f t="shared" si="7"/>
        <v>463986.33999999997</v>
      </c>
    </row>
    <row r="13" spans="1:35" ht="14.25" thickBot="1">
      <c r="A13" s="20" t="s">
        <v>30</v>
      </c>
      <c r="B13" s="18">
        <v>20394.14</v>
      </c>
      <c r="C13" s="18">
        <v>19320.52</v>
      </c>
      <c r="D13" s="18">
        <v>19320.52</v>
      </c>
      <c r="E13" s="17">
        <f t="shared" si="4"/>
        <v>59035.18000000001</v>
      </c>
      <c r="F13" s="18">
        <v>30697.7</v>
      </c>
      <c r="G13" s="18">
        <v>28626.99</v>
      </c>
      <c r="H13" s="18">
        <v>28626.99</v>
      </c>
      <c r="I13" s="17">
        <f t="shared" si="0"/>
        <v>87951.68000000001</v>
      </c>
      <c r="J13" s="18">
        <v>26687</v>
      </c>
      <c r="K13" s="18">
        <v>26452.05</v>
      </c>
      <c r="L13" s="18">
        <v>26452.05</v>
      </c>
      <c r="M13" s="40">
        <f>SUM(J13:L13)</f>
        <v>79591.1</v>
      </c>
      <c r="N13" s="18">
        <v>7461.16</v>
      </c>
      <c r="O13" s="18">
        <v>7251.47</v>
      </c>
      <c r="P13" s="18">
        <v>7251.47</v>
      </c>
      <c r="Q13" s="17">
        <f t="shared" si="5"/>
        <v>21964.100000000002</v>
      </c>
      <c r="R13" s="18">
        <v>32933.6</v>
      </c>
      <c r="S13" s="18">
        <v>22630.66</v>
      </c>
      <c r="T13" s="18">
        <v>22630.66</v>
      </c>
      <c r="U13" s="17">
        <f t="shared" si="1"/>
        <v>78194.92</v>
      </c>
      <c r="V13" s="18">
        <v>22097.6</v>
      </c>
      <c r="W13" s="18">
        <v>22541.18</v>
      </c>
      <c r="X13" s="18">
        <v>22541.18</v>
      </c>
      <c r="Y13" s="17">
        <f t="shared" si="2"/>
        <v>67179.95999999999</v>
      </c>
      <c r="Z13" s="21">
        <v>16994.26</v>
      </c>
      <c r="AA13" s="21">
        <v>16254.31</v>
      </c>
      <c r="AB13" s="21">
        <v>16254.31</v>
      </c>
      <c r="AC13" s="17">
        <f t="shared" si="6"/>
        <v>49502.88</v>
      </c>
      <c r="AD13" s="22">
        <v>17262.24</v>
      </c>
      <c r="AE13" s="22">
        <v>15320.24</v>
      </c>
      <c r="AF13" s="22">
        <v>15320.24</v>
      </c>
      <c r="AG13" s="17">
        <f t="shared" si="3"/>
        <v>47902.72</v>
      </c>
      <c r="AH13" s="19">
        <f t="shared" si="7"/>
        <v>491322.54000000004</v>
      </c>
      <c r="AI13" s="4"/>
    </row>
    <row r="14" spans="1:34" ht="14.25" thickBot="1">
      <c r="A14" s="20" t="s">
        <v>1</v>
      </c>
      <c r="B14" s="22">
        <v>304.52</v>
      </c>
      <c r="C14" s="22">
        <v>304.52</v>
      </c>
      <c r="D14" s="22">
        <v>0</v>
      </c>
      <c r="E14" s="17">
        <f t="shared" si="4"/>
        <v>609.04</v>
      </c>
      <c r="F14" s="22">
        <v>1134</v>
      </c>
      <c r="G14" s="22">
        <v>-421.34</v>
      </c>
      <c r="H14" s="22">
        <v>0</v>
      </c>
      <c r="I14" s="17">
        <f t="shared" si="0"/>
        <v>712.6600000000001</v>
      </c>
      <c r="J14" s="22"/>
      <c r="K14" s="22"/>
      <c r="L14" s="22"/>
      <c r="M14" s="41"/>
      <c r="N14" s="23"/>
      <c r="O14" s="23"/>
      <c r="P14" s="23"/>
      <c r="Q14" s="17">
        <f t="shared" si="5"/>
        <v>0</v>
      </c>
      <c r="R14" s="24"/>
      <c r="S14" s="24"/>
      <c r="T14" s="24"/>
      <c r="U14" s="17">
        <f t="shared" si="1"/>
        <v>0</v>
      </c>
      <c r="V14" s="25"/>
      <c r="W14" s="25"/>
      <c r="X14" s="25"/>
      <c r="Y14" s="17">
        <f t="shared" si="2"/>
        <v>0</v>
      </c>
      <c r="Z14" s="26"/>
      <c r="AA14" s="26"/>
      <c r="AB14" s="26"/>
      <c r="AC14" s="17">
        <f t="shared" si="6"/>
        <v>0</v>
      </c>
      <c r="AD14" s="21">
        <v>27868.32</v>
      </c>
      <c r="AE14" s="21">
        <v>24127.96</v>
      </c>
      <c r="AF14" s="21">
        <v>24127.96</v>
      </c>
      <c r="AG14" s="17">
        <f t="shared" si="3"/>
        <v>76124.23999999999</v>
      </c>
      <c r="AH14" s="19">
        <f t="shared" si="7"/>
        <v>77445.93999999999</v>
      </c>
    </row>
    <row r="15" spans="1:34" ht="14.25" thickBot="1">
      <c r="A15" s="20" t="s">
        <v>2</v>
      </c>
      <c r="B15" s="22">
        <v>104687.07</v>
      </c>
      <c r="C15" s="22">
        <v>104687.07</v>
      </c>
      <c r="D15" s="22">
        <v>0</v>
      </c>
      <c r="E15" s="17">
        <f t="shared" si="4"/>
        <v>209374.14</v>
      </c>
      <c r="F15" s="22">
        <v>167550.38</v>
      </c>
      <c r="G15" s="22">
        <v>167623.99</v>
      </c>
      <c r="H15" s="22">
        <v>0</v>
      </c>
      <c r="I15" s="17">
        <f t="shared" si="0"/>
        <v>335174.37</v>
      </c>
      <c r="J15" s="22">
        <v>70534.42</v>
      </c>
      <c r="K15" s="22">
        <v>70534.42</v>
      </c>
      <c r="L15" s="22">
        <v>0</v>
      </c>
      <c r="M15" s="40">
        <f aca="true" t="shared" si="8" ref="M15:M21">SUM(J15:L15)</f>
        <v>141068.84</v>
      </c>
      <c r="N15" s="22">
        <v>29185.16</v>
      </c>
      <c r="O15" s="22">
        <v>29185.16</v>
      </c>
      <c r="P15" s="22">
        <v>0</v>
      </c>
      <c r="Q15" s="17">
        <f t="shared" si="5"/>
        <v>58370.32</v>
      </c>
      <c r="R15" s="22">
        <v>87483.17</v>
      </c>
      <c r="S15" s="22">
        <v>87483.17</v>
      </c>
      <c r="T15" s="22">
        <v>0</v>
      </c>
      <c r="U15" s="17">
        <f t="shared" si="1"/>
        <v>174966.34</v>
      </c>
      <c r="V15" s="18">
        <v>80635.47</v>
      </c>
      <c r="W15" s="18">
        <v>80635.47</v>
      </c>
      <c r="X15" s="22">
        <v>0</v>
      </c>
      <c r="Y15" s="17">
        <f t="shared" si="2"/>
        <v>161270.94</v>
      </c>
      <c r="Z15" s="18">
        <v>49478.08</v>
      </c>
      <c r="AA15" s="18">
        <v>49478.08</v>
      </c>
      <c r="AB15" s="22">
        <v>0</v>
      </c>
      <c r="AC15" s="17">
        <f t="shared" si="6"/>
        <v>98956.16</v>
      </c>
      <c r="AD15" s="18">
        <v>128713.24</v>
      </c>
      <c r="AE15" s="18">
        <v>128713.24</v>
      </c>
      <c r="AF15" s="22">
        <v>0</v>
      </c>
      <c r="AG15" s="17">
        <f t="shared" si="3"/>
        <v>257426.48</v>
      </c>
      <c r="AH15" s="19">
        <f t="shared" si="7"/>
        <v>1436607.5899999999</v>
      </c>
    </row>
    <row r="16" spans="1:34" ht="14.25" thickBot="1">
      <c r="A16" s="20" t="s">
        <v>16</v>
      </c>
      <c r="B16" s="22">
        <v>20868.88</v>
      </c>
      <c r="C16" s="22">
        <v>20485.81</v>
      </c>
      <c r="D16" s="22">
        <v>20485.81</v>
      </c>
      <c r="E16" s="17">
        <f t="shared" si="4"/>
        <v>61840.5</v>
      </c>
      <c r="F16" s="22">
        <v>24702.46</v>
      </c>
      <c r="G16" s="22">
        <v>25132.86</v>
      </c>
      <c r="H16" s="22">
        <v>25132.86</v>
      </c>
      <c r="I16" s="17">
        <f t="shared" si="0"/>
        <v>74968.18</v>
      </c>
      <c r="J16" s="22">
        <v>21980</v>
      </c>
      <c r="K16" s="22">
        <v>21811.85</v>
      </c>
      <c r="L16" s="22">
        <v>21811.85</v>
      </c>
      <c r="M16" s="40">
        <f t="shared" si="8"/>
        <v>65603.7</v>
      </c>
      <c r="N16" s="22">
        <v>7249.68</v>
      </c>
      <c r="O16" s="22">
        <v>7140</v>
      </c>
      <c r="P16" s="22">
        <v>7140</v>
      </c>
      <c r="Q16" s="17">
        <f t="shared" si="5"/>
        <v>21529.68</v>
      </c>
      <c r="R16" s="22">
        <v>25484.8</v>
      </c>
      <c r="S16" s="22">
        <v>25419</v>
      </c>
      <c r="T16" s="22">
        <v>25419</v>
      </c>
      <c r="U16" s="17">
        <f t="shared" si="1"/>
        <v>76322.8</v>
      </c>
      <c r="V16" s="18">
        <v>27765.12</v>
      </c>
      <c r="W16" s="18">
        <v>27810.32</v>
      </c>
      <c r="X16" s="18">
        <v>27810.32</v>
      </c>
      <c r="Y16" s="17">
        <f t="shared" si="2"/>
        <v>83385.76000000001</v>
      </c>
      <c r="Z16" s="18">
        <v>12684</v>
      </c>
      <c r="AA16" s="18">
        <v>12684</v>
      </c>
      <c r="AB16" s="18">
        <v>12684</v>
      </c>
      <c r="AC16" s="17">
        <f t="shared" si="6"/>
        <v>38052</v>
      </c>
      <c r="AD16" s="18"/>
      <c r="AE16" s="18"/>
      <c r="AF16" s="18"/>
      <c r="AG16" s="17">
        <f t="shared" si="3"/>
        <v>0</v>
      </c>
      <c r="AH16" s="19">
        <f t="shared" si="7"/>
        <v>421702.62</v>
      </c>
    </row>
    <row r="17" spans="1:34" ht="14.25" thickBot="1">
      <c r="A17" s="20" t="s">
        <v>3</v>
      </c>
      <c r="B17" s="18">
        <v>1890</v>
      </c>
      <c r="C17" s="18">
        <v>1890</v>
      </c>
      <c r="D17" s="18">
        <v>1890</v>
      </c>
      <c r="E17" s="17">
        <f t="shared" si="4"/>
        <v>5670</v>
      </c>
      <c r="F17" s="18">
        <v>3234</v>
      </c>
      <c r="G17" s="18">
        <v>3234</v>
      </c>
      <c r="H17" s="18">
        <v>3234</v>
      </c>
      <c r="I17" s="17">
        <f t="shared" si="0"/>
        <v>9702</v>
      </c>
      <c r="J17" s="18">
        <v>2730</v>
      </c>
      <c r="K17" s="18">
        <v>2730</v>
      </c>
      <c r="L17" s="18">
        <v>2730</v>
      </c>
      <c r="M17" s="40">
        <f t="shared" si="8"/>
        <v>8190</v>
      </c>
      <c r="N17" s="18">
        <v>588</v>
      </c>
      <c r="O17" s="18">
        <v>588</v>
      </c>
      <c r="P17" s="18">
        <v>588</v>
      </c>
      <c r="Q17" s="17">
        <f t="shared" si="5"/>
        <v>1764</v>
      </c>
      <c r="R17" s="18">
        <v>2604</v>
      </c>
      <c r="S17" s="18">
        <v>2604</v>
      </c>
      <c r="T17" s="18">
        <v>2604</v>
      </c>
      <c r="U17" s="17">
        <f t="shared" si="1"/>
        <v>7812</v>
      </c>
      <c r="V17" s="18">
        <v>3612</v>
      </c>
      <c r="W17" s="18">
        <v>3612</v>
      </c>
      <c r="X17" s="18">
        <v>3612</v>
      </c>
      <c r="Y17" s="17">
        <f t="shared" si="2"/>
        <v>10836</v>
      </c>
      <c r="Z17" s="18">
        <v>1302</v>
      </c>
      <c r="AA17" s="18">
        <v>1302</v>
      </c>
      <c r="AB17" s="18">
        <v>1302</v>
      </c>
      <c r="AC17" s="17">
        <f t="shared" si="6"/>
        <v>3906</v>
      </c>
      <c r="AD17" s="18">
        <v>504</v>
      </c>
      <c r="AE17" s="18">
        <v>504</v>
      </c>
      <c r="AF17" s="18">
        <v>504</v>
      </c>
      <c r="AG17" s="17">
        <f t="shared" si="3"/>
        <v>1512</v>
      </c>
      <c r="AH17" s="19">
        <f t="shared" si="7"/>
        <v>49392</v>
      </c>
    </row>
    <row r="18" spans="1:34" ht="14.25" thickBot="1">
      <c r="A18" s="20" t="s">
        <v>4</v>
      </c>
      <c r="B18" s="18">
        <v>2475</v>
      </c>
      <c r="C18" s="18">
        <v>2475</v>
      </c>
      <c r="D18" s="18">
        <v>2475</v>
      </c>
      <c r="E18" s="17">
        <f t="shared" si="4"/>
        <v>7425</v>
      </c>
      <c r="F18" s="18">
        <v>4995</v>
      </c>
      <c r="G18" s="18">
        <v>4995</v>
      </c>
      <c r="H18" s="18">
        <v>4995</v>
      </c>
      <c r="I18" s="17">
        <f t="shared" si="0"/>
        <v>14985</v>
      </c>
      <c r="J18" s="18">
        <v>3105</v>
      </c>
      <c r="K18" s="18">
        <v>3105</v>
      </c>
      <c r="L18" s="18">
        <v>3105</v>
      </c>
      <c r="M18" s="40">
        <f t="shared" si="8"/>
        <v>9315</v>
      </c>
      <c r="N18" s="18">
        <v>585</v>
      </c>
      <c r="O18" s="18">
        <v>585</v>
      </c>
      <c r="P18" s="18">
        <v>585</v>
      </c>
      <c r="Q18" s="17">
        <f t="shared" si="5"/>
        <v>1755</v>
      </c>
      <c r="R18" s="18">
        <v>5698</v>
      </c>
      <c r="S18" s="18">
        <v>5698</v>
      </c>
      <c r="T18" s="18">
        <v>5698</v>
      </c>
      <c r="U18" s="17">
        <f t="shared" si="1"/>
        <v>17094</v>
      </c>
      <c r="V18" s="18">
        <v>7315</v>
      </c>
      <c r="W18" s="18">
        <v>7315</v>
      </c>
      <c r="X18" s="18">
        <v>7315</v>
      </c>
      <c r="Y18" s="17">
        <f t="shared" si="2"/>
        <v>21945</v>
      </c>
      <c r="Z18" s="18">
        <v>1755</v>
      </c>
      <c r="AA18" s="18">
        <v>1755</v>
      </c>
      <c r="AB18" s="18">
        <v>1755</v>
      </c>
      <c r="AC18" s="17">
        <f t="shared" si="6"/>
        <v>5265</v>
      </c>
      <c r="AD18" s="18">
        <v>1169.32</v>
      </c>
      <c r="AE18" s="18">
        <v>1169.32</v>
      </c>
      <c r="AF18" s="18">
        <v>1169.32</v>
      </c>
      <c r="AG18" s="17">
        <f t="shared" si="3"/>
        <v>3507.96</v>
      </c>
      <c r="AH18" s="19">
        <f t="shared" si="7"/>
        <v>81291.96</v>
      </c>
    </row>
    <row r="19" spans="1:34" ht="14.25" thickBot="1">
      <c r="A19" s="20" t="s">
        <v>7</v>
      </c>
      <c r="B19" s="18">
        <v>795.68</v>
      </c>
      <c r="C19" s="18">
        <v>795.68</v>
      </c>
      <c r="D19" s="22">
        <v>0</v>
      </c>
      <c r="E19" s="17">
        <f t="shared" si="4"/>
        <v>1591.36</v>
      </c>
      <c r="F19" s="18">
        <v>1247.71</v>
      </c>
      <c r="G19" s="18">
        <v>1248.28</v>
      </c>
      <c r="H19" s="22">
        <v>0</v>
      </c>
      <c r="I19" s="17">
        <f t="shared" si="0"/>
        <v>2495.99</v>
      </c>
      <c r="J19" s="18">
        <v>523.23</v>
      </c>
      <c r="K19" s="18">
        <v>523.23</v>
      </c>
      <c r="L19" s="22">
        <v>0</v>
      </c>
      <c r="M19" s="40">
        <f t="shared" si="8"/>
        <v>1046.46</v>
      </c>
      <c r="N19" s="18">
        <v>214.96</v>
      </c>
      <c r="O19" s="18">
        <v>214.96</v>
      </c>
      <c r="P19" s="22">
        <v>0</v>
      </c>
      <c r="Q19" s="17">
        <f t="shared" si="5"/>
        <v>429.92</v>
      </c>
      <c r="R19" s="18">
        <v>706.17</v>
      </c>
      <c r="S19" s="18">
        <v>706.17</v>
      </c>
      <c r="T19" s="22">
        <v>0</v>
      </c>
      <c r="U19" s="17">
        <f t="shared" si="1"/>
        <v>1412.34</v>
      </c>
      <c r="V19" s="18">
        <v>650.99</v>
      </c>
      <c r="W19" s="18">
        <v>650.99</v>
      </c>
      <c r="X19" s="22">
        <v>0</v>
      </c>
      <c r="Y19" s="17">
        <f t="shared" si="2"/>
        <v>1301.98</v>
      </c>
      <c r="Z19" s="18">
        <v>352.93</v>
      </c>
      <c r="AA19" s="18">
        <v>352.93</v>
      </c>
      <c r="AB19" s="22">
        <v>0</v>
      </c>
      <c r="AC19" s="17">
        <f t="shared" si="6"/>
        <v>705.86</v>
      </c>
      <c r="AD19" s="18">
        <v>917.95</v>
      </c>
      <c r="AE19" s="18">
        <v>917.95</v>
      </c>
      <c r="AF19" s="22">
        <v>0</v>
      </c>
      <c r="AG19" s="17">
        <f t="shared" si="3"/>
        <v>1835.9</v>
      </c>
      <c r="AH19" s="19">
        <f t="shared" si="7"/>
        <v>10819.81</v>
      </c>
    </row>
    <row r="20" spans="1:34" ht="14.25" thickBot="1">
      <c r="A20" s="20" t="s">
        <v>23</v>
      </c>
      <c r="B20" s="18">
        <v>2545.82</v>
      </c>
      <c r="C20" s="18">
        <v>2545.82</v>
      </c>
      <c r="D20" s="18">
        <v>2545.82</v>
      </c>
      <c r="E20" s="17">
        <f t="shared" si="4"/>
        <v>7637.460000000001</v>
      </c>
      <c r="F20" s="18">
        <v>3992.13</v>
      </c>
      <c r="G20" s="18">
        <v>3993.98</v>
      </c>
      <c r="H20" s="18">
        <v>3993.98</v>
      </c>
      <c r="I20" s="17">
        <f t="shared" si="0"/>
        <v>11980.09</v>
      </c>
      <c r="J20" s="18">
        <v>1662.26</v>
      </c>
      <c r="K20" s="18">
        <v>1662.26</v>
      </c>
      <c r="L20" s="18">
        <v>1662.26</v>
      </c>
      <c r="M20" s="40">
        <f t="shared" si="8"/>
        <v>4986.78</v>
      </c>
      <c r="N20" s="18">
        <v>687.81</v>
      </c>
      <c r="O20" s="18">
        <v>687.81</v>
      </c>
      <c r="P20" s="18">
        <v>687.81</v>
      </c>
      <c r="Q20" s="17">
        <f t="shared" si="5"/>
        <v>2063.43</v>
      </c>
      <c r="R20" s="18">
        <v>2259.23</v>
      </c>
      <c r="S20" s="18">
        <v>2259.23</v>
      </c>
      <c r="T20" s="18">
        <v>2259.23</v>
      </c>
      <c r="U20" s="17">
        <f t="shared" si="1"/>
        <v>6777.6900000000005</v>
      </c>
      <c r="V20" s="18">
        <v>2082.42</v>
      </c>
      <c r="W20" s="18">
        <v>2082.42</v>
      </c>
      <c r="X20" s="18">
        <v>2082.42</v>
      </c>
      <c r="Y20" s="17">
        <f t="shared" si="2"/>
        <v>6247.26</v>
      </c>
      <c r="Z20" s="18">
        <v>1129.03</v>
      </c>
      <c r="AA20" s="18">
        <v>1129.03</v>
      </c>
      <c r="AB20" s="18">
        <v>1129.03</v>
      </c>
      <c r="AC20" s="17">
        <f t="shared" si="6"/>
        <v>3387.09</v>
      </c>
      <c r="AD20" s="18"/>
      <c r="AE20" s="18"/>
      <c r="AF20" s="18"/>
      <c r="AG20" s="17">
        <f t="shared" si="3"/>
        <v>0</v>
      </c>
      <c r="AH20" s="19">
        <f t="shared" si="7"/>
        <v>43079.8</v>
      </c>
    </row>
    <row r="21" spans="1:34" ht="14.25" thickBot="1">
      <c r="A21" s="20" t="s">
        <v>25</v>
      </c>
      <c r="B21" s="18">
        <v>558</v>
      </c>
      <c r="C21" s="18">
        <v>558</v>
      </c>
      <c r="D21" s="18">
        <v>558</v>
      </c>
      <c r="E21" s="17">
        <f t="shared" si="4"/>
        <v>1674</v>
      </c>
      <c r="F21" s="18">
        <v>1143</v>
      </c>
      <c r="G21" s="18">
        <v>1143</v>
      </c>
      <c r="H21" s="18">
        <v>1143</v>
      </c>
      <c r="I21" s="17">
        <f t="shared" si="0"/>
        <v>3429</v>
      </c>
      <c r="J21" s="18">
        <v>657</v>
      </c>
      <c r="K21" s="18">
        <v>657</v>
      </c>
      <c r="L21" s="18">
        <v>657</v>
      </c>
      <c r="M21" s="40">
        <f t="shared" si="8"/>
        <v>1971</v>
      </c>
      <c r="N21" s="18">
        <v>144</v>
      </c>
      <c r="O21" s="18">
        <v>144</v>
      </c>
      <c r="P21" s="18">
        <v>144</v>
      </c>
      <c r="Q21" s="17">
        <f t="shared" si="5"/>
        <v>432</v>
      </c>
      <c r="R21" s="18">
        <v>693</v>
      </c>
      <c r="S21" s="18">
        <v>693</v>
      </c>
      <c r="T21" s="18">
        <v>693</v>
      </c>
      <c r="U21" s="17">
        <f t="shared" si="1"/>
        <v>2079</v>
      </c>
      <c r="V21" s="18">
        <v>900</v>
      </c>
      <c r="W21" s="18">
        <v>900</v>
      </c>
      <c r="X21" s="18">
        <v>900</v>
      </c>
      <c r="Y21" s="17">
        <f t="shared" si="2"/>
        <v>2700</v>
      </c>
      <c r="Z21" s="25">
        <v>414</v>
      </c>
      <c r="AA21" s="25">
        <v>414</v>
      </c>
      <c r="AB21" s="25">
        <v>414</v>
      </c>
      <c r="AC21" s="17">
        <f t="shared" si="6"/>
        <v>1242</v>
      </c>
      <c r="AD21" s="27">
        <v>531</v>
      </c>
      <c r="AE21" s="27">
        <v>531</v>
      </c>
      <c r="AF21" s="27">
        <v>531</v>
      </c>
      <c r="AG21" s="17">
        <f t="shared" si="3"/>
        <v>1593</v>
      </c>
      <c r="AH21" s="19">
        <f t="shared" si="7"/>
        <v>15120</v>
      </c>
    </row>
    <row r="22" spans="1:34" ht="14.25" thickBot="1">
      <c r="A22" s="20" t="s">
        <v>21</v>
      </c>
      <c r="B22" s="18">
        <v>60</v>
      </c>
      <c r="C22" s="18">
        <v>60</v>
      </c>
      <c r="D22" s="22">
        <v>0</v>
      </c>
      <c r="E22" s="17">
        <f t="shared" si="4"/>
        <v>120</v>
      </c>
      <c r="F22" s="18"/>
      <c r="G22" s="18"/>
      <c r="H22" s="18"/>
      <c r="I22" s="17">
        <f t="shared" si="0"/>
        <v>0</v>
      </c>
      <c r="J22" s="18"/>
      <c r="K22" s="18"/>
      <c r="L22" s="18"/>
      <c r="M22" s="40"/>
      <c r="N22" s="18"/>
      <c r="O22" s="18"/>
      <c r="P22" s="18"/>
      <c r="Q22" s="17">
        <f t="shared" si="5"/>
        <v>0</v>
      </c>
      <c r="R22" s="18"/>
      <c r="S22" s="18"/>
      <c r="T22" s="18"/>
      <c r="U22" s="17">
        <f t="shared" si="1"/>
        <v>0</v>
      </c>
      <c r="V22" s="18"/>
      <c r="W22" s="18"/>
      <c r="X22" s="18"/>
      <c r="Y22" s="17">
        <f t="shared" si="2"/>
        <v>0</v>
      </c>
      <c r="Z22" s="18"/>
      <c r="AA22" s="18"/>
      <c r="AB22" s="18"/>
      <c r="AC22" s="17">
        <f t="shared" si="6"/>
        <v>0</v>
      </c>
      <c r="AD22" s="18"/>
      <c r="AE22" s="18"/>
      <c r="AF22" s="18"/>
      <c r="AG22" s="17">
        <f t="shared" si="3"/>
        <v>0</v>
      </c>
      <c r="AH22" s="19">
        <f t="shared" si="7"/>
        <v>120</v>
      </c>
    </row>
    <row r="23" spans="1:34" ht="14.25" thickBot="1">
      <c r="A23" s="20" t="s">
        <v>27</v>
      </c>
      <c r="B23" s="18">
        <v>6258.48</v>
      </c>
      <c r="C23" s="18">
        <v>6258.48</v>
      </c>
      <c r="D23" s="18">
        <v>6258.48</v>
      </c>
      <c r="E23" s="17">
        <f t="shared" si="4"/>
        <v>18775.44</v>
      </c>
      <c r="F23" s="18">
        <v>9813.93</v>
      </c>
      <c r="G23" s="18">
        <v>9818.49</v>
      </c>
      <c r="H23" s="18">
        <v>9818.49</v>
      </c>
      <c r="I23" s="17">
        <f t="shared" si="0"/>
        <v>29450.909999999996</v>
      </c>
      <c r="J23" s="18">
        <v>4086.42</v>
      </c>
      <c r="K23" s="18">
        <v>4086.42</v>
      </c>
      <c r="L23" s="18">
        <v>4086.42</v>
      </c>
      <c r="M23" s="40">
        <f>SUM(J23:L23)</f>
        <v>12259.26</v>
      </c>
      <c r="N23" s="18">
        <v>1690.84</v>
      </c>
      <c r="O23" s="18">
        <v>1690.84</v>
      </c>
      <c r="P23" s="18">
        <v>1690.84</v>
      </c>
      <c r="Q23" s="17">
        <f t="shared" si="5"/>
        <v>5072.5199999999995</v>
      </c>
      <c r="R23" s="18">
        <v>5553.89</v>
      </c>
      <c r="S23" s="18">
        <v>5553.89</v>
      </c>
      <c r="T23" s="18">
        <v>5553.89</v>
      </c>
      <c r="U23" s="17">
        <f t="shared" si="1"/>
        <v>16661.670000000002</v>
      </c>
      <c r="V23" s="18">
        <v>5119.2</v>
      </c>
      <c r="W23" s="18">
        <v>5119.2</v>
      </c>
      <c r="X23" s="18">
        <v>5119.2</v>
      </c>
      <c r="Y23" s="17">
        <f t="shared" si="2"/>
        <v>15357.599999999999</v>
      </c>
      <c r="Z23" s="18">
        <v>2775.51</v>
      </c>
      <c r="AA23" s="18">
        <v>2775.51</v>
      </c>
      <c r="AB23" s="18">
        <v>2775.51</v>
      </c>
      <c r="AC23" s="17">
        <f t="shared" si="6"/>
        <v>8326.53</v>
      </c>
      <c r="AD23" s="18">
        <v>7220.18</v>
      </c>
      <c r="AE23" s="18">
        <v>7220.18</v>
      </c>
      <c r="AF23" s="18">
        <v>7220.18</v>
      </c>
      <c r="AG23" s="17">
        <f t="shared" si="3"/>
        <v>21660.54</v>
      </c>
      <c r="AH23" s="19">
        <f t="shared" si="7"/>
        <v>127564.47</v>
      </c>
    </row>
    <row r="24" spans="1:34" ht="14.25" thickBot="1">
      <c r="A24" s="20" t="s">
        <v>24</v>
      </c>
      <c r="B24" s="18"/>
      <c r="C24" s="18"/>
      <c r="D24" s="18"/>
      <c r="E24" s="17">
        <f t="shared" si="4"/>
        <v>0</v>
      </c>
      <c r="F24" s="18"/>
      <c r="G24" s="18"/>
      <c r="H24" s="18"/>
      <c r="I24" s="17">
        <f t="shared" si="0"/>
        <v>0</v>
      </c>
      <c r="J24" s="18"/>
      <c r="K24" s="18"/>
      <c r="L24" s="18"/>
      <c r="M24" s="40"/>
      <c r="N24" s="18"/>
      <c r="O24" s="18"/>
      <c r="P24" s="18"/>
      <c r="Q24" s="17">
        <f t="shared" si="5"/>
        <v>0</v>
      </c>
      <c r="R24" s="18"/>
      <c r="S24" s="18"/>
      <c r="T24" s="18"/>
      <c r="U24" s="17">
        <f t="shared" si="1"/>
        <v>0</v>
      </c>
      <c r="V24" s="18"/>
      <c r="W24" s="18"/>
      <c r="X24" s="18"/>
      <c r="Y24" s="17">
        <f t="shared" si="2"/>
        <v>0</v>
      </c>
      <c r="Z24" s="18"/>
      <c r="AA24" s="18"/>
      <c r="AB24" s="18"/>
      <c r="AC24" s="17">
        <f t="shared" si="6"/>
        <v>0</v>
      </c>
      <c r="AD24" s="18"/>
      <c r="AE24" s="18"/>
      <c r="AF24" s="18"/>
      <c r="AG24" s="17">
        <f t="shared" si="3"/>
        <v>0</v>
      </c>
      <c r="AH24" s="19">
        <f t="shared" si="7"/>
        <v>0</v>
      </c>
    </row>
    <row r="25" spans="1:34" ht="14.25" thickBot="1">
      <c r="A25" s="20" t="s">
        <v>26</v>
      </c>
      <c r="B25" s="18"/>
      <c r="C25" s="18"/>
      <c r="D25" s="18"/>
      <c r="E25" s="17">
        <f t="shared" si="4"/>
        <v>0</v>
      </c>
      <c r="F25" s="18"/>
      <c r="G25" s="18"/>
      <c r="H25" s="18"/>
      <c r="I25" s="17">
        <f t="shared" si="0"/>
        <v>0</v>
      </c>
      <c r="J25" s="18"/>
      <c r="K25" s="18"/>
      <c r="L25" s="18"/>
      <c r="M25" s="40"/>
      <c r="N25" s="18"/>
      <c r="O25" s="18"/>
      <c r="P25" s="18"/>
      <c r="Q25" s="17">
        <f t="shared" si="5"/>
        <v>0</v>
      </c>
      <c r="R25" s="18"/>
      <c r="S25" s="18"/>
      <c r="T25" s="18"/>
      <c r="U25" s="17">
        <f t="shared" si="1"/>
        <v>0</v>
      </c>
      <c r="V25" s="18"/>
      <c r="W25" s="18"/>
      <c r="X25" s="18"/>
      <c r="Y25" s="17">
        <f t="shared" si="2"/>
        <v>0</v>
      </c>
      <c r="Z25" s="18"/>
      <c r="AA25" s="18"/>
      <c r="AB25" s="18"/>
      <c r="AC25" s="17">
        <f t="shared" si="6"/>
        <v>0</v>
      </c>
      <c r="AD25" s="18">
        <v>6091.56</v>
      </c>
      <c r="AE25" s="18">
        <v>6091.56</v>
      </c>
      <c r="AF25" s="18">
        <v>6091.56</v>
      </c>
      <c r="AG25" s="17">
        <f t="shared" si="3"/>
        <v>18274.68</v>
      </c>
      <c r="AH25" s="19">
        <f t="shared" si="7"/>
        <v>18274.68</v>
      </c>
    </row>
    <row r="26" spans="1:34" ht="14.25" thickBot="1">
      <c r="A26" s="20" t="s">
        <v>37</v>
      </c>
      <c r="B26" s="18"/>
      <c r="C26" s="18"/>
      <c r="D26" s="18"/>
      <c r="E26" s="17">
        <f t="shared" si="4"/>
        <v>0</v>
      </c>
      <c r="F26" s="18">
        <v>5988.17</v>
      </c>
      <c r="G26" s="18">
        <v>5990.96</v>
      </c>
      <c r="H26" s="18">
        <v>5990.96</v>
      </c>
      <c r="I26" s="17">
        <f t="shared" si="0"/>
        <v>17970.09</v>
      </c>
      <c r="J26" s="18">
        <v>2493.34</v>
      </c>
      <c r="K26" s="18">
        <v>2493.34</v>
      </c>
      <c r="L26" s="18">
        <v>2493.34</v>
      </c>
      <c r="M26" s="40">
        <f>SUM(J26:L26)</f>
        <v>7480.02</v>
      </c>
      <c r="N26" s="18"/>
      <c r="O26" s="18"/>
      <c r="P26" s="18"/>
      <c r="Q26" s="17">
        <f t="shared" si="5"/>
        <v>0</v>
      </c>
      <c r="R26" s="18">
        <v>3812.48</v>
      </c>
      <c r="S26" s="18">
        <v>3812.48</v>
      </c>
      <c r="T26" s="18">
        <v>3812.48</v>
      </c>
      <c r="U26" s="17">
        <f t="shared" si="1"/>
        <v>11437.44</v>
      </c>
      <c r="V26" s="18">
        <v>3908.56</v>
      </c>
      <c r="W26" s="18">
        <v>3514.06</v>
      </c>
      <c r="X26" s="18">
        <v>3514.06</v>
      </c>
      <c r="Y26" s="17">
        <f t="shared" si="2"/>
        <v>10936.68</v>
      </c>
      <c r="Z26" s="18">
        <v>211.71</v>
      </c>
      <c r="AA26" s="18">
        <v>211.71</v>
      </c>
      <c r="AB26" s="18">
        <v>211.71</v>
      </c>
      <c r="AC26" s="17">
        <f t="shared" si="6"/>
        <v>635.13</v>
      </c>
      <c r="AD26" s="18"/>
      <c r="AE26" s="18"/>
      <c r="AF26" s="18"/>
      <c r="AG26" s="17">
        <f t="shared" si="3"/>
        <v>0</v>
      </c>
      <c r="AH26" s="19">
        <f t="shared" si="7"/>
        <v>48459.36</v>
      </c>
    </row>
    <row r="27" spans="1:34" ht="14.25" thickBot="1">
      <c r="A27" s="20" t="s">
        <v>34</v>
      </c>
      <c r="B27" s="18"/>
      <c r="C27" s="18"/>
      <c r="D27" s="18"/>
      <c r="E27" s="17">
        <f t="shared" si="4"/>
        <v>0</v>
      </c>
      <c r="F27" s="18"/>
      <c r="G27" s="18"/>
      <c r="H27" s="18"/>
      <c r="I27" s="17">
        <f t="shared" si="0"/>
        <v>0</v>
      </c>
      <c r="J27" s="18"/>
      <c r="K27" s="18"/>
      <c r="L27" s="18"/>
      <c r="M27" s="40"/>
      <c r="N27" s="18"/>
      <c r="O27" s="18"/>
      <c r="P27" s="18"/>
      <c r="Q27" s="17">
        <f t="shared" si="5"/>
        <v>0</v>
      </c>
      <c r="R27" s="18"/>
      <c r="S27" s="18"/>
      <c r="T27" s="18"/>
      <c r="U27" s="17">
        <f t="shared" si="1"/>
        <v>0</v>
      </c>
      <c r="V27" s="18"/>
      <c r="W27" s="18"/>
      <c r="X27" s="18"/>
      <c r="Y27" s="17">
        <f t="shared" si="2"/>
        <v>0</v>
      </c>
      <c r="Z27" s="18"/>
      <c r="AA27" s="18"/>
      <c r="AB27" s="18"/>
      <c r="AC27" s="17">
        <f t="shared" si="6"/>
        <v>0</v>
      </c>
      <c r="AD27" s="18"/>
      <c r="AE27" s="18"/>
      <c r="AF27" s="18"/>
      <c r="AG27" s="17">
        <f t="shared" si="3"/>
        <v>0</v>
      </c>
      <c r="AH27" s="19">
        <f t="shared" si="7"/>
        <v>0</v>
      </c>
    </row>
    <row r="28" spans="1:34" ht="14.25" thickBot="1">
      <c r="A28" s="20" t="s">
        <v>9</v>
      </c>
      <c r="B28" s="18"/>
      <c r="C28" s="18"/>
      <c r="D28" s="18"/>
      <c r="E28" s="17">
        <f t="shared" si="4"/>
        <v>0</v>
      </c>
      <c r="F28" s="18"/>
      <c r="G28" s="18"/>
      <c r="H28" s="18"/>
      <c r="I28" s="17">
        <f t="shared" si="0"/>
        <v>0</v>
      </c>
      <c r="J28" s="18"/>
      <c r="K28" s="18"/>
      <c r="L28" s="18"/>
      <c r="M28" s="40"/>
      <c r="N28" s="18"/>
      <c r="O28" s="18"/>
      <c r="P28" s="18"/>
      <c r="Q28" s="17">
        <f t="shared" si="5"/>
        <v>0</v>
      </c>
      <c r="R28" s="18"/>
      <c r="S28" s="18"/>
      <c r="T28" s="18"/>
      <c r="U28" s="17">
        <f t="shared" si="1"/>
        <v>0</v>
      </c>
      <c r="V28" s="18"/>
      <c r="W28" s="18"/>
      <c r="X28" s="18"/>
      <c r="Y28" s="17">
        <f t="shared" si="2"/>
        <v>0</v>
      </c>
      <c r="Z28" s="18"/>
      <c r="AA28" s="18"/>
      <c r="AB28" s="18"/>
      <c r="AC28" s="17">
        <f t="shared" si="6"/>
        <v>0</v>
      </c>
      <c r="AD28" s="32">
        <v>8207.19</v>
      </c>
      <c r="AE28" s="32">
        <v>8207.19</v>
      </c>
      <c r="AF28" s="32">
        <v>8207.19</v>
      </c>
      <c r="AG28" s="17">
        <f t="shared" si="3"/>
        <v>24621.57</v>
      </c>
      <c r="AH28" s="19">
        <f t="shared" si="7"/>
        <v>24621.57</v>
      </c>
    </row>
    <row r="29" spans="1:34" ht="14.25" thickBot="1">
      <c r="A29" s="20" t="s">
        <v>10</v>
      </c>
      <c r="B29" s="18"/>
      <c r="C29" s="18"/>
      <c r="D29" s="18"/>
      <c r="E29" s="17">
        <f t="shared" si="4"/>
        <v>0</v>
      </c>
      <c r="F29" s="18"/>
      <c r="G29" s="18"/>
      <c r="H29" s="18"/>
      <c r="I29" s="17">
        <f t="shared" si="0"/>
        <v>0</v>
      </c>
      <c r="J29" s="18"/>
      <c r="K29" s="18"/>
      <c r="L29" s="18"/>
      <c r="M29" s="40"/>
      <c r="N29" s="18"/>
      <c r="O29" s="18"/>
      <c r="P29" s="18"/>
      <c r="Q29" s="17">
        <f t="shared" si="5"/>
        <v>0</v>
      </c>
      <c r="R29" s="18"/>
      <c r="S29" s="18"/>
      <c r="T29" s="18"/>
      <c r="U29" s="17">
        <f t="shared" si="1"/>
        <v>0</v>
      </c>
      <c r="V29" s="18"/>
      <c r="W29" s="18"/>
      <c r="X29" s="18"/>
      <c r="Y29" s="17">
        <f t="shared" si="2"/>
        <v>0</v>
      </c>
      <c r="Z29" s="18"/>
      <c r="AA29" s="18"/>
      <c r="AB29" s="18"/>
      <c r="AC29" s="17">
        <f t="shared" si="6"/>
        <v>0</v>
      </c>
      <c r="AD29" s="32">
        <v>1361.26</v>
      </c>
      <c r="AE29" s="32">
        <v>1361.26</v>
      </c>
      <c r="AF29" s="22">
        <v>0</v>
      </c>
      <c r="AG29" s="17">
        <f t="shared" si="3"/>
        <v>2722.52</v>
      </c>
      <c r="AH29" s="19">
        <f t="shared" si="7"/>
        <v>2722.52</v>
      </c>
    </row>
    <row r="30" spans="1:34" ht="14.25" thickBot="1">
      <c r="A30" s="20" t="s">
        <v>11</v>
      </c>
      <c r="B30" s="18"/>
      <c r="C30" s="18"/>
      <c r="D30" s="18"/>
      <c r="E30" s="17">
        <f t="shared" si="4"/>
        <v>0</v>
      </c>
      <c r="F30" s="18"/>
      <c r="G30" s="18"/>
      <c r="H30" s="18"/>
      <c r="I30" s="17">
        <f t="shared" si="0"/>
        <v>0</v>
      </c>
      <c r="J30" s="18"/>
      <c r="K30" s="18"/>
      <c r="L30" s="18"/>
      <c r="M30" s="40"/>
      <c r="N30" s="18"/>
      <c r="O30" s="18"/>
      <c r="P30" s="18"/>
      <c r="Q30" s="17">
        <f t="shared" si="5"/>
        <v>0</v>
      </c>
      <c r="R30" s="18"/>
      <c r="S30" s="18"/>
      <c r="T30" s="18"/>
      <c r="U30" s="17">
        <f t="shared" si="1"/>
        <v>0</v>
      </c>
      <c r="V30" s="18"/>
      <c r="W30" s="18"/>
      <c r="X30" s="18"/>
      <c r="Y30" s="17">
        <f t="shared" si="2"/>
        <v>0</v>
      </c>
      <c r="Z30" s="18"/>
      <c r="AA30" s="18"/>
      <c r="AB30" s="18"/>
      <c r="AC30" s="17">
        <f t="shared" si="6"/>
        <v>0</v>
      </c>
      <c r="AD30" s="32">
        <v>306.07</v>
      </c>
      <c r="AE30" s="32">
        <v>306.07</v>
      </c>
      <c r="AF30" s="32">
        <v>306.07</v>
      </c>
      <c r="AG30" s="17">
        <f t="shared" si="3"/>
        <v>918.21</v>
      </c>
      <c r="AH30" s="19">
        <f t="shared" si="7"/>
        <v>918.21</v>
      </c>
    </row>
    <row r="31" spans="1:36" ht="14.25" thickBot="1">
      <c r="A31" s="20" t="s">
        <v>28</v>
      </c>
      <c r="B31" s="19">
        <f>SUM(B9:B27)</f>
        <v>259234.90000000002</v>
      </c>
      <c r="C31" s="19">
        <f>SUM(C9:C27)</f>
        <v>256683.91000000003</v>
      </c>
      <c r="D31" s="19">
        <f>SUM(D9:D27)</f>
        <v>150836.64000000004</v>
      </c>
      <c r="E31" s="42">
        <f t="shared" si="4"/>
        <v>666755.4500000001</v>
      </c>
      <c r="F31" s="19">
        <f>SUM(F9:F27)</f>
        <v>406714.76</v>
      </c>
      <c r="G31" s="19">
        <f>SUM(G9:G27)</f>
        <v>401419.36</v>
      </c>
      <c r="H31" s="19">
        <f>SUM(H9:H27)</f>
        <v>232968.43</v>
      </c>
      <c r="I31" s="42">
        <f t="shared" si="0"/>
        <v>1041102.55</v>
      </c>
      <c r="J31" s="19">
        <f>SUM(J9:J27)</f>
        <v>212502.27000000005</v>
      </c>
      <c r="K31" s="19">
        <f>SUM(K9:K27)</f>
        <v>211864.22000000003</v>
      </c>
      <c r="L31" s="19">
        <f>SUM(L9:L27)</f>
        <v>140806.57</v>
      </c>
      <c r="M31" s="43">
        <f>SUM(J31:L31)</f>
        <v>565173.06</v>
      </c>
      <c r="N31" s="19">
        <f>SUM(N9:N27)</f>
        <v>76517.68999999999</v>
      </c>
      <c r="O31" s="19">
        <f>SUM(O9:O27)</f>
        <v>75988.63</v>
      </c>
      <c r="P31" s="19">
        <f>SUM(P9:P27)</f>
        <v>46588.509999999995</v>
      </c>
      <c r="Q31" s="42">
        <f t="shared" si="5"/>
        <v>199094.83000000002</v>
      </c>
      <c r="R31" s="19">
        <f>SUM(R9:R27)</f>
        <v>269961.8</v>
      </c>
      <c r="S31" s="19">
        <f>SUM(S9:S27)</f>
        <v>249323.56000000003</v>
      </c>
      <c r="T31" s="19">
        <f>SUM(T9:T27)</f>
        <v>161134.22000000003</v>
      </c>
      <c r="U31" s="42">
        <f t="shared" si="1"/>
        <v>680419.5800000001</v>
      </c>
      <c r="V31" s="19">
        <f>SUM(V9:V27)</f>
        <v>239356.67</v>
      </c>
      <c r="W31" s="19">
        <f>SUM(W9:W27)</f>
        <v>239500.03</v>
      </c>
      <c r="X31" s="19">
        <f>SUM(X9:X27)</f>
        <v>158213.57</v>
      </c>
      <c r="Y31" s="42">
        <f t="shared" si="2"/>
        <v>637070.27</v>
      </c>
      <c r="Z31" s="19">
        <f>SUM(Z9:Z27)</f>
        <v>138133.77</v>
      </c>
      <c r="AA31" s="19">
        <f>SUM(AA9:AA27)</f>
        <v>136653.87</v>
      </c>
      <c r="AB31" s="19">
        <f>SUM(AB9:AB27)</f>
        <v>86822.86</v>
      </c>
      <c r="AC31" s="42">
        <f t="shared" si="6"/>
        <v>361610.5</v>
      </c>
      <c r="AD31" s="19">
        <f>AD9+AD10+AD11+AD12+AD13+AD14+AD15+AD16+AD17+AD18+AD19+AD20+AD21+AD22+AD23+AD24+AD25+AD26+AD27+AD28+AD29+AD30</f>
        <v>301168.2700000001</v>
      </c>
      <c r="AE31" s="19">
        <f>AE9+AE10+AE11+AE12+AE13+AE14+AE15+AE16+AE17+AE18+AE19+AE20+AE21+AE22+AE23+AE24+AE25+AE26+AE27+AE28+AE29+AE30</f>
        <v>294491.19000000006</v>
      </c>
      <c r="AF31" s="19">
        <f>AF9+AF10+AF11+AF12+AF13+AF14+AF15+AF16+AF17+AF18+AF19+AF20+AF21+AF22+AF23+AF24+AF25+AF26+AF27+AF28+AF29+AF30</f>
        <v>163498.74000000002</v>
      </c>
      <c r="AG31" s="42">
        <f t="shared" si="3"/>
        <v>759158.2000000002</v>
      </c>
      <c r="AH31" s="19">
        <f t="shared" si="7"/>
        <v>4910384.44</v>
      </c>
      <c r="AJ31" s="4"/>
    </row>
    <row r="32" spans="1:35" ht="14.25" thickBot="1">
      <c r="A32" s="20" t="s">
        <v>29</v>
      </c>
      <c r="B32" s="18">
        <v>6823.1</v>
      </c>
      <c r="C32" s="18">
        <v>5364.99</v>
      </c>
      <c r="D32" s="18">
        <v>5364.99</v>
      </c>
      <c r="E32" s="17">
        <f t="shared" si="4"/>
        <v>17553.08</v>
      </c>
      <c r="F32" s="18">
        <v>-17323.8</v>
      </c>
      <c r="G32" s="18">
        <v>-22455.5</v>
      </c>
      <c r="H32" s="18">
        <v>-22455.5</v>
      </c>
      <c r="I32" s="17">
        <f t="shared" si="0"/>
        <v>-62234.8</v>
      </c>
      <c r="J32" s="18">
        <v>-447.58</v>
      </c>
      <c r="K32" s="18">
        <v>399.11</v>
      </c>
      <c r="L32" s="18">
        <v>399.11</v>
      </c>
      <c r="M32" s="40">
        <f>SUM(J32:L32)</f>
        <v>350.64000000000004</v>
      </c>
      <c r="N32" s="18">
        <v>1298.18</v>
      </c>
      <c r="O32" s="18">
        <v>769.12</v>
      </c>
      <c r="P32" s="18">
        <v>769.12</v>
      </c>
      <c r="Q32" s="17">
        <f t="shared" si="5"/>
        <v>2836.42</v>
      </c>
      <c r="R32" s="18">
        <v>30889.64</v>
      </c>
      <c r="S32" s="18">
        <v>10251.4</v>
      </c>
      <c r="T32" s="18">
        <v>10251.4</v>
      </c>
      <c r="U32" s="17">
        <f t="shared" si="1"/>
        <v>51392.44</v>
      </c>
      <c r="V32" s="18">
        <v>8422.28</v>
      </c>
      <c r="W32" s="18">
        <v>8054.44</v>
      </c>
      <c r="X32" s="18">
        <v>8054.44</v>
      </c>
      <c r="Y32" s="17">
        <f t="shared" si="2"/>
        <v>24531.16</v>
      </c>
      <c r="Z32" s="18">
        <v>2382.78</v>
      </c>
      <c r="AA32" s="18">
        <v>902.88</v>
      </c>
      <c r="AB32" s="18">
        <v>902.88</v>
      </c>
      <c r="AC32" s="17">
        <f t="shared" si="6"/>
        <v>4188.54</v>
      </c>
      <c r="AD32" s="22">
        <v>9464.58</v>
      </c>
      <c r="AE32" s="22">
        <v>2787.5</v>
      </c>
      <c r="AF32" s="22">
        <v>2787.5</v>
      </c>
      <c r="AG32" s="17">
        <f>AD32+AE32+AF32</f>
        <v>15039.58</v>
      </c>
      <c r="AH32" s="19">
        <f t="shared" si="7"/>
        <v>53657.060000000005</v>
      </c>
      <c r="AI32" s="6"/>
    </row>
    <row r="33" spans="1:36" ht="14.25" thickBot="1">
      <c r="A33" s="20" t="s">
        <v>33</v>
      </c>
      <c r="B33" s="18">
        <v>2618.54</v>
      </c>
      <c r="C33" s="18">
        <v>2592.75</v>
      </c>
      <c r="D33" s="18">
        <v>2592.75</v>
      </c>
      <c r="E33" s="17">
        <f t="shared" si="4"/>
        <v>7804.04</v>
      </c>
      <c r="F33" s="18">
        <v>4108.23</v>
      </c>
      <c r="G33" s="18">
        <v>4054.75</v>
      </c>
      <c r="H33" s="18">
        <v>4054.75</v>
      </c>
      <c r="I33" s="17">
        <f t="shared" si="0"/>
        <v>12217.73</v>
      </c>
      <c r="J33" s="18">
        <v>2146.52</v>
      </c>
      <c r="K33" s="18">
        <v>2140.06</v>
      </c>
      <c r="L33" s="18">
        <v>2140.06</v>
      </c>
      <c r="M33" s="40">
        <f>SUM(J33:L33)</f>
        <v>6426.639999999999</v>
      </c>
      <c r="N33" s="18">
        <v>772.92</v>
      </c>
      <c r="O33" s="18">
        <v>767.57</v>
      </c>
      <c r="P33" s="18">
        <v>767.57</v>
      </c>
      <c r="Q33" s="17">
        <f t="shared" si="5"/>
        <v>2308.06</v>
      </c>
      <c r="R33" s="18">
        <v>2726.89</v>
      </c>
      <c r="S33" s="18">
        <v>2518.39</v>
      </c>
      <c r="T33" s="18">
        <v>2518.39</v>
      </c>
      <c r="U33" s="17">
        <f t="shared" si="1"/>
        <v>7763.67</v>
      </c>
      <c r="V33" s="18">
        <v>2417.74</v>
      </c>
      <c r="W33" s="18">
        <v>2419.19</v>
      </c>
      <c r="X33" s="18">
        <v>2419.19</v>
      </c>
      <c r="Y33" s="17">
        <f t="shared" si="2"/>
        <v>7256.120000000001</v>
      </c>
      <c r="Z33" s="18">
        <v>1395.25</v>
      </c>
      <c r="AA33" s="18">
        <v>1380.3</v>
      </c>
      <c r="AB33" s="18">
        <v>1380.3</v>
      </c>
      <c r="AC33" s="17">
        <f t="shared" si="6"/>
        <v>4155.85</v>
      </c>
      <c r="AD33" s="22">
        <v>3042.12</v>
      </c>
      <c r="AE33" s="22">
        <v>2974.66</v>
      </c>
      <c r="AF33" s="22">
        <v>2974.66</v>
      </c>
      <c r="AG33" s="17">
        <f t="shared" si="3"/>
        <v>8991.439999999999</v>
      </c>
      <c r="AH33" s="19">
        <f t="shared" si="7"/>
        <v>56923.55</v>
      </c>
      <c r="AI33" s="6"/>
      <c r="AJ33" s="4"/>
    </row>
    <row r="34" spans="1:36" ht="14.25" thickBot="1">
      <c r="A34" s="20" t="s">
        <v>31</v>
      </c>
      <c r="B34" s="19">
        <f>SUM(B31+B33)</f>
        <v>261853.44000000003</v>
      </c>
      <c r="C34" s="19">
        <f>SUM(C31+C33)</f>
        <v>259276.66000000003</v>
      </c>
      <c r="D34" s="19">
        <f>SUM(D31+D33)</f>
        <v>153429.39000000004</v>
      </c>
      <c r="E34" s="17">
        <f t="shared" si="4"/>
        <v>674559.4900000001</v>
      </c>
      <c r="F34" s="19">
        <f>SUM(F31+F33)</f>
        <v>410822.99</v>
      </c>
      <c r="G34" s="19">
        <f>SUM(G31+G33)</f>
        <v>405474.11</v>
      </c>
      <c r="H34" s="19">
        <f>SUM(H31+H33)</f>
        <v>237023.18</v>
      </c>
      <c r="I34" s="17">
        <f t="shared" si="0"/>
        <v>1053320.28</v>
      </c>
      <c r="J34" s="19">
        <f>SUM(J31+J33)</f>
        <v>214648.79000000004</v>
      </c>
      <c r="K34" s="19">
        <f>SUM(K31+K33)</f>
        <v>214004.28000000003</v>
      </c>
      <c r="L34" s="19">
        <f>SUM(L31+L33)</f>
        <v>142946.63</v>
      </c>
      <c r="M34" s="40">
        <f>SUM(J34:L34)</f>
        <v>571599.7000000001</v>
      </c>
      <c r="N34" s="19">
        <f>SUM(N31+N33)</f>
        <v>77290.60999999999</v>
      </c>
      <c r="O34" s="19">
        <f>SUM(O31+O33)</f>
        <v>76756.20000000001</v>
      </c>
      <c r="P34" s="19">
        <f>SUM(P31+P33)</f>
        <v>47356.079999999994</v>
      </c>
      <c r="Q34" s="17">
        <f t="shared" si="5"/>
        <v>201402.88999999998</v>
      </c>
      <c r="R34" s="19">
        <f>SUM(R31+R33)</f>
        <v>272688.69</v>
      </c>
      <c r="S34" s="19">
        <f>SUM(S31+S33)</f>
        <v>251841.95000000004</v>
      </c>
      <c r="T34" s="19">
        <f>SUM(T31+T33)</f>
        <v>163652.61000000004</v>
      </c>
      <c r="U34" s="17">
        <f t="shared" si="1"/>
        <v>688183.25</v>
      </c>
      <c r="V34" s="19">
        <f>SUM(V31+V33)</f>
        <v>241774.41</v>
      </c>
      <c r="W34" s="19">
        <f>SUM(W31+W33)</f>
        <v>241919.22</v>
      </c>
      <c r="X34" s="19">
        <f>SUM(X31+X33)</f>
        <v>160632.76</v>
      </c>
      <c r="Y34" s="17">
        <f t="shared" si="2"/>
        <v>644326.39</v>
      </c>
      <c r="Z34" s="19">
        <f>SUM(Z31+Z33)</f>
        <v>139529.02</v>
      </c>
      <c r="AA34" s="19">
        <f>SUM(AA31+AA33)</f>
        <v>138034.16999999998</v>
      </c>
      <c r="AB34" s="19">
        <f>SUM(AB31+AB33)</f>
        <v>88203.16</v>
      </c>
      <c r="AC34" s="17">
        <f t="shared" si="6"/>
        <v>365766.35</v>
      </c>
      <c r="AD34" s="19">
        <f>SUM(AD31+AD33)</f>
        <v>304210.3900000001</v>
      </c>
      <c r="AE34" s="19">
        <f>SUM(AE31+AE33)</f>
        <v>297465.85000000003</v>
      </c>
      <c r="AF34" s="19">
        <f>SUM(AF31+AF33)</f>
        <v>166473.40000000002</v>
      </c>
      <c r="AG34" s="17">
        <f t="shared" si="3"/>
        <v>768149.6400000001</v>
      </c>
      <c r="AH34" s="19">
        <f t="shared" si="7"/>
        <v>4967307.99</v>
      </c>
      <c r="AI34" s="6"/>
      <c r="AJ34" s="4"/>
    </row>
    <row r="35" spans="1:34" ht="13.5">
      <c r="A35" s="1"/>
      <c r="B35" s="1"/>
      <c r="C35" s="1"/>
      <c r="D35" s="1"/>
      <c r="E35" s="1"/>
      <c r="F35" s="1"/>
      <c r="G35" s="1"/>
      <c r="H35" s="1"/>
      <c r="I35" s="1"/>
      <c r="J35" s="29"/>
      <c r="K35" s="29"/>
      <c r="L35" s="29"/>
      <c r="M35" s="29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3.5">
      <c r="A36" s="1"/>
      <c r="B36" s="1"/>
      <c r="C36" s="1"/>
      <c r="D36" s="1"/>
      <c r="E36" s="1"/>
      <c r="F36" s="1"/>
      <c r="G36" s="1"/>
      <c r="H36" s="1"/>
      <c r="I36" s="1"/>
      <c r="J36" s="29"/>
      <c r="K36" s="29"/>
      <c r="L36" s="29"/>
      <c r="M36" s="29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3.5">
      <c r="A37" s="1"/>
      <c r="B37" s="1"/>
      <c r="C37" s="1"/>
      <c r="D37" s="1"/>
      <c r="E37" s="1"/>
      <c r="F37" s="1"/>
      <c r="G37" s="1"/>
      <c r="H37" s="1"/>
      <c r="I37" s="1"/>
      <c r="J37" s="29"/>
      <c r="K37" s="29"/>
      <c r="L37" s="29"/>
      <c r="M37" s="29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3.5">
      <c r="A38" s="1"/>
      <c r="B38" s="10"/>
      <c r="C38" s="10"/>
      <c r="D38" s="10"/>
      <c r="E38" s="10"/>
      <c r="F38" s="10"/>
      <c r="G38" s="10"/>
      <c r="H38" s="10"/>
      <c r="I38" s="10"/>
      <c r="J38" s="29"/>
      <c r="K38" s="29"/>
      <c r="L38" s="29"/>
      <c r="M38" s="29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3.5">
      <c r="A39" s="1"/>
      <c r="B39" s="10"/>
      <c r="C39" s="10"/>
      <c r="D39" s="10"/>
      <c r="E39" s="10"/>
      <c r="F39" s="29" t="s">
        <v>41</v>
      </c>
      <c r="G39" s="29"/>
      <c r="H39" s="29"/>
      <c r="I39" s="29"/>
      <c r="J39" s="10"/>
      <c r="K39" s="10"/>
      <c r="L39" s="10"/>
      <c r="M39" s="10"/>
      <c r="N39" s="10"/>
      <c r="O39" s="10"/>
      <c r="P39" s="10"/>
      <c r="Q39" s="10"/>
      <c r="R39" s="9"/>
      <c r="S39" s="9"/>
      <c r="T39" s="9"/>
      <c r="U39" s="9"/>
      <c r="V39" s="9" t="s">
        <v>42</v>
      </c>
      <c r="W39" s="9"/>
      <c r="X39" s="9"/>
      <c r="Y39" s="9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6:25" ht="13.5">
      <c r="F40" s="9" t="s">
        <v>38</v>
      </c>
      <c r="G40" s="9"/>
      <c r="H40" s="9"/>
      <c r="I40" s="9"/>
      <c r="J40" s="29"/>
      <c r="K40" s="29"/>
      <c r="L40" s="29"/>
      <c r="M40" s="29"/>
      <c r="N40" s="10"/>
      <c r="O40" s="10"/>
      <c r="P40" s="10"/>
      <c r="Q40" s="10"/>
      <c r="R40" s="9"/>
      <c r="S40" s="9"/>
      <c r="T40" s="9"/>
      <c r="U40" s="9"/>
      <c r="V40" s="9" t="s">
        <v>43</v>
      </c>
      <c r="W40" s="9"/>
      <c r="X40" s="9"/>
      <c r="Y40" s="9"/>
    </row>
    <row r="41" spans="6:25" ht="13.5">
      <c r="F41" s="9" t="s">
        <v>39</v>
      </c>
      <c r="G41" s="9"/>
      <c r="H41" s="9"/>
      <c r="I41" s="9"/>
      <c r="J41" s="29"/>
      <c r="K41" s="29"/>
      <c r="L41" s="29"/>
      <c r="M41" s="29"/>
      <c r="N41" s="10"/>
      <c r="O41" s="10"/>
      <c r="P41" s="10"/>
      <c r="Q41" s="10"/>
      <c r="R41" s="9"/>
      <c r="S41" s="9"/>
      <c r="T41" s="9"/>
      <c r="U41" s="9"/>
      <c r="V41" s="9" t="s">
        <v>44</v>
      </c>
      <c r="W41" s="9"/>
      <c r="X41" s="9"/>
      <c r="Y41" s="9"/>
    </row>
    <row r="42" spans="30:33" ht="12.75">
      <c r="AD42" s="7"/>
      <c r="AE42" s="7"/>
      <c r="AF42" s="7"/>
      <c r="AG42" s="7"/>
    </row>
  </sheetData>
  <sheetProtection/>
  <mergeCells count="2">
    <mergeCell ref="A5:AH5"/>
    <mergeCell ref="A6:A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zoomScalePageLayoutView="0" workbookViewId="0" topLeftCell="A19">
      <selection activeCell="G36" sqref="G36:S39"/>
    </sheetView>
  </sheetViews>
  <sheetFormatPr defaultColWidth="9.375" defaultRowHeight="15.75"/>
  <cols>
    <col min="1" max="1" width="21.875" style="2" customWidth="1"/>
    <col min="2" max="3" width="11.875" style="8" hidden="1" customWidth="1"/>
    <col min="4" max="4" width="13.25390625" style="8" customWidth="1"/>
    <col min="5" max="6" width="12.25390625" style="8" hidden="1" customWidth="1"/>
    <col min="7" max="7" width="12.25390625" style="8" customWidth="1"/>
    <col min="8" max="9" width="11.00390625" style="5" hidden="1" customWidth="1"/>
    <col min="10" max="10" width="11.00390625" style="5" customWidth="1"/>
    <col min="11" max="12" width="10.625" style="8" hidden="1" customWidth="1"/>
    <col min="13" max="13" width="10.625" style="8" customWidth="1"/>
    <col min="14" max="15" width="10.50390625" style="8" hidden="1" customWidth="1"/>
    <col min="16" max="16" width="10.50390625" style="8" customWidth="1"/>
    <col min="17" max="18" width="11.875" style="8" hidden="1" customWidth="1"/>
    <col min="19" max="19" width="11.875" style="8" customWidth="1"/>
    <col min="20" max="21" width="12.125" style="8" hidden="1" customWidth="1"/>
    <col min="22" max="22" width="12.125" style="8" customWidth="1"/>
    <col min="23" max="23" width="9.625" style="8" customWidth="1"/>
    <col min="24" max="25" width="12.625" style="8" hidden="1" customWidth="1"/>
    <col min="26" max="26" width="9.625" style="8" hidden="1" customWidth="1"/>
    <col min="27" max="27" width="12.375" style="8" customWidth="1"/>
    <col min="28" max="28" width="9.625" style="1" customWidth="1"/>
    <col min="29" max="16384" width="9.375" style="2" customWidth="1"/>
  </cols>
  <sheetData>
    <row r="1" spans="1:27" ht="13.5">
      <c r="A1" s="1"/>
      <c r="B1" s="10"/>
      <c r="C1" s="10"/>
      <c r="D1" s="10"/>
      <c r="E1" s="10"/>
      <c r="F1" s="10"/>
      <c r="G1" s="10"/>
      <c r="H1" s="29"/>
      <c r="I1" s="29"/>
      <c r="J1" s="2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9"/>
      <c r="X1" s="10"/>
      <c r="Y1" s="10"/>
      <c r="Z1" s="10"/>
      <c r="AA1" s="10"/>
    </row>
    <row r="2" spans="1:27" ht="13.5">
      <c r="A2" s="1"/>
      <c r="B2" s="10"/>
      <c r="C2" s="10"/>
      <c r="D2" s="10"/>
      <c r="E2" s="10"/>
      <c r="F2" s="10"/>
      <c r="G2" s="10"/>
      <c r="H2" s="29"/>
      <c r="I2" s="29"/>
      <c r="J2" s="2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9"/>
      <c r="X2" s="10"/>
      <c r="Y2" s="10"/>
      <c r="Z2" s="10"/>
      <c r="AA2" s="10"/>
    </row>
    <row r="3" spans="1:27" ht="13.5">
      <c r="A3" s="1"/>
      <c r="B3" s="10"/>
      <c r="C3" s="10"/>
      <c r="D3" s="10"/>
      <c r="E3" s="10"/>
      <c r="F3" s="10"/>
      <c r="G3" s="10"/>
      <c r="H3" s="29"/>
      <c r="I3" s="29"/>
      <c r="J3" s="2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9"/>
      <c r="X3" s="10"/>
      <c r="Y3" s="10"/>
      <c r="Z3" s="10"/>
      <c r="AA3" s="10"/>
    </row>
    <row r="4" spans="1:27" ht="13.5">
      <c r="A4" s="1"/>
      <c r="B4" s="10"/>
      <c r="C4" s="10"/>
      <c r="D4" s="10"/>
      <c r="E4" s="10"/>
      <c r="F4" s="10"/>
      <c r="G4" s="10"/>
      <c r="H4" s="29"/>
      <c r="I4" s="29"/>
      <c r="J4" s="2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 t="s">
        <v>35</v>
      </c>
      <c r="AA4" s="10"/>
    </row>
    <row r="5" spans="1:28" s="3" customFormat="1" ht="13.5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36"/>
      <c r="AB5" s="14"/>
    </row>
    <row r="6" spans="1:28" s="3" customFormat="1" ht="13.5">
      <c r="A6" s="44" t="s">
        <v>63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36"/>
      <c r="AB6" s="14"/>
    </row>
    <row r="7" spans="1:27" ht="14.25" thickBot="1">
      <c r="A7" s="1"/>
      <c r="B7" s="10"/>
      <c r="C7" s="10"/>
      <c r="D7" s="10"/>
      <c r="E7" s="10"/>
      <c r="F7" s="10"/>
      <c r="G7" s="10"/>
      <c r="H7" s="29"/>
      <c r="I7" s="29"/>
      <c r="J7" s="2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8" ht="14.25" thickBot="1">
      <c r="A8" s="30"/>
      <c r="B8" s="11" t="s">
        <v>19</v>
      </c>
      <c r="C8" s="37" t="s">
        <v>56</v>
      </c>
      <c r="D8" s="11" t="s">
        <v>60</v>
      </c>
      <c r="E8" s="11" t="s">
        <v>17</v>
      </c>
      <c r="F8" s="37" t="s">
        <v>56</v>
      </c>
      <c r="G8" s="11" t="s">
        <v>61</v>
      </c>
      <c r="H8" s="12" t="s">
        <v>18</v>
      </c>
      <c r="I8" s="38" t="s">
        <v>56</v>
      </c>
      <c r="J8" s="12" t="s">
        <v>18</v>
      </c>
      <c r="K8" s="11" t="s">
        <v>12</v>
      </c>
      <c r="L8" s="38" t="s">
        <v>56</v>
      </c>
      <c r="M8" s="12" t="s">
        <v>62</v>
      </c>
      <c r="N8" s="11" t="s">
        <v>13</v>
      </c>
      <c r="O8" s="38" t="s">
        <v>56</v>
      </c>
      <c r="P8" s="11" t="s">
        <v>13</v>
      </c>
      <c r="Q8" s="11" t="s">
        <v>14</v>
      </c>
      <c r="R8" s="38" t="s">
        <v>56</v>
      </c>
      <c r="S8" s="11" t="s">
        <v>14</v>
      </c>
      <c r="T8" s="11" t="s">
        <v>15</v>
      </c>
      <c r="U8" s="38" t="s">
        <v>56</v>
      </c>
      <c r="V8" s="11" t="s">
        <v>15</v>
      </c>
      <c r="W8" s="13" t="s">
        <v>31</v>
      </c>
      <c r="X8" s="11" t="s">
        <v>8</v>
      </c>
      <c r="Y8" s="38" t="s">
        <v>56</v>
      </c>
      <c r="Z8" s="11" t="s">
        <v>6</v>
      </c>
      <c r="AA8" s="11" t="s">
        <v>8</v>
      </c>
      <c r="AB8" s="13" t="s">
        <v>52</v>
      </c>
    </row>
    <row r="9" spans="1:28" ht="13.5">
      <c r="A9" s="15" t="s">
        <v>57</v>
      </c>
      <c r="B9" s="16">
        <v>50226.95</v>
      </c>
      <c r="C9" s="17">
        <v>5356.81</v>
      </c>
      <c r="D9" s="16">
        <f>B9+C9</f>
        <v>55583.759999999995</v>
      </c>
      <c r="E9" s="17">
        <v>79878.16</v>
      </c>
      <c r="F9" s="17">
        <v>8933.35</v>
      </c>
      <c r="G9" s="18">
        <f>E9+F9</f>
        <v>88811.51000000001</v>
      </c>
      <c r="H9" s="17">
        <v>32794.79</v>
      </c>
      <c r="I9" s="33">
        <v>163.26</v>
      </c>
      <c r="J9" s="18">
        <f>H9+I9</f>
        <v>32958.05</v>
      </c>
      <c r="K9" s="18">
        <v>13569.56</v>
      </c>
      <c r="L9" s="18">
        <v>1447.24</v>
      </c>
      <c r="M9" s="18">
        <f aca="true" t="shared" si="0" ref="M9:M26">K9+L9</f>
        <v>15016.8</v>
      </c>
      <c r="N9" s="18">
        <v>44572.12</v>
      </c>
      <c r="O9" s="18">
        <v>4753.75</v>
      </c>
      <c r="P9" s="18">
        <f>N9+O9</f>
        <v>49325.87</v>
      </c>
      <c r="Q9" s="18">
        <v>38641.32</v>
      </c>
      <c r="R9" s="18">
        <v>5939.82</v>
      </c>
      <c r="S9" s="18">
        <f>Q9+R9</f>
        <v>44581.14</v>
      </c>
      <c r="T9" s="18">
        <v>22274.42</v>
      </c>
      <c r="U9" s="18">
        <v>2375.68</v>
      </c>
      <c r="V9" s="18">
        <f>T9+U9</f>
        <v>24650.1</v>
      </c>
      <c r="W9" s="19">
        <f>D9+G9+J9+M9+P9+S9+V9</f>
        <v>310927.23</v>
      </c>
      <c r="X9" s="18">
        <v>57383.4</v>
      </c>
      <c r="Y9" s="18">
        <v>6180.04</v>
      </c>
      <c r="Z9" s="19">
        <f>SUM(W9:X9)</f>
        <v>368310.63</v>
      </c>
      <c r="AA9" s="21">
        <f>X9+Y9</f>
        <v>63563.44</v>
      </c>
      <c r="AB9" s="39">
        <f>W9+AA9</f>
        <v>374490.67</v>
      </c>
    </row>
    <row r="10" spans="1:28" ht="13.5">
      <c r="A10" s="20" t="s">
        <v>22</v>
      </c>
      <c r="B10" s="18">
        <v>26943.3</v>
      </c>
      <c r="C10" s="18"/>
      <c r="D10" s="18">
        <f aca="true" t="shared" si="1" ref="D10:D33">B10+C10</f>
        <v>26943.3</v>
      </c>
      <c r="E10" s="18">
        <v>42862.37</v>
      </c>
      <c r="F10" s="18"/>
      <c r="G10" s="18">
        <f>E10+F10</f>
        <v>42862.37</v>
      </c>
      <c r="H10" s="18">
        <v>17592.16</v>
      </c>
      <c r="I10" s="18">
        <v>-1977.53</v>
      </c>
      <c r="J10" s="18">
        <f>H10+I10</f>
        <v>15614.63</v>
      </c>
      <c r="K10" s="18">
        <v>7279.14</v>
      </c>
      <c r="L10" s="18"/>
      <c r="M10" s="18">
        <f>K10+L10</f>
        <v>7279.14</v>
      </c>
      <c r="N10" s="18">
        <v>23909.88</v>
      </c>
      <c r="O10" s="18"/>
      <c r="P10" s="18">
        <f>N10+O10</f>
        <v>23909.88</v>
      </c>
      <c r="Q10" s="18">
        <v>22038.37</v>
      </c>
      <c r="R10" s="18"/>
      <c r="S10" s="18">
        <f>Q10+R10</f>
        <v>22038.37</v>
      </c>
      <c r="T10" s="18">
        <v>11948.69</v>
      </c>
      <c r="U10" s="18"/>
      <c r="V10" s="18">
        <f>T10+U10</f>
        <v>11948.69</v>
      </c>
      <c r="W10" s="19">
        <f aca="true" t="shared" si="2" ref="W10:W26">D10+G10+J10+M10+P10+S10+V10</f>
        <v>150596.38</v>
      </c>
      <c r="X10" s="18">
        <v>30771.08</v>
      </c>
      <c r="Y10" s="18"/>
      <c r="Z10" s="19">
        <f>SUM(W10:X10)</f>
        <v>181367.46000000002</v>
      </c>
      <c r="AA10" s="18">
        <f>X10+Y10</f>
        <v>30771.08</v>
      </c>
      <c r="AB10" s="39">
        <f>W10+AA10</f>
        <v>181367.46000000002</v>
      </c>
    </row>
    <row r="11" spans="1:28" ht="13.5">
      <c r="A11" s="20" t="s">
        <v>5</v>
      </c>
      <c r="B11" s="18">
        <v>6841.86</v>
      </c>
      <c r="C11" s="18"/>
      <c r="D11" s="18">
        <f t="shared" si="1"/>
        <v>6841.86</v>
      </c>
      <c r="E11" s="18">
        <v>10884.36</v>
      </c>
      <c r="F11" s="18"/>
      <c r="G11" s="18">
        <f>E11+F11</f>
        <v>10884.36</v>
      </c>
      <c r="H11" s="18">
        <v>4585.17</v>
      </c>
      <c r="I11" s="18">
        <v>-469.84</v>
      </c>
      <c r="J11" s="18">
        <f aca="true" t="shared" si="3" ref="J11:J33">H11+I11</f>
        <v>4115.33</v>
      </c>
      <c r="K11" s="18">
        <v>1848.46</v>
      </c>
      <c r="L11" s="18"/>
      <c r="M11" s="18">
        <f>K11+L11</f>
        <v>1848.46</v>
      </c>
      <c r="N11" s="18">
        <v>6071.61</v>
      </c>
      <c r="O11" s="18"/>
      <c r="P11" s="18">
        <f>N11+O11</f>
        <v>6071.61</v>
      </c>
      <c r="Q11" s="18">
        <v>5596.39</v>
      </c>
      <c r="R11" s="18"/>
      <c r="S11" s="18">
        <f aca="true" t="shared" si="4" ref="S11:S26">Q11+R11</f>
        <v>5596.39</v>
      </c>
      <c r="T11" s="18">
        <v>3034.24</v>
      </c>
      <c r="U11" s="18"/>
      <c r="V11" s="18">
        <f aca="true" t="shared" si="5" ref="V11:V26">T11+U11</f>
        <v>3034.24</v>
      </c>
      <c r="W11" s="19">
        <f t="shared" si="2"/>
        <v>38392.25</v>
      </c>
      <c r="X11" s="18">
        <v>7813.92</v>
      </c>
      <c r="Y11" s="18"/>
      <c r="Z11" s="19">
        <f aca="true" t="shared" si="6" ref="Z11:Z27">SUM(W11:X11)</f>
        <v>46206.17</v>
      </c>
      <c r="AA11" s="18">
        <f aca="true" t="shared" si="7" ref="AA11:AA30">X11+Y11</f>
        <v>7813.92</v>
      </c>
      <c r="AB11" s="39">
        <f aca="true" t="shared" si="8" ref="AB11:AB30">W11+AA11</f>
        <v>46206.17</v>
      </c>
    </row>
    <row r="12" spans="1:28" ht="13.5">
      <c r="A12" s="20" t="s">
        <v>0</v>
      </c>
      <c r="B12" s="18">
        <v>27179.96</v>
      </c>
      <c r="C12" s="18">
        <v>4708.12</v>
      </c>
      <c r="D12" s="18">
        <f t="shared" si="1"/>
        <v>31888.079999999998</v>
      </c>
      <c r="E12" s="18">
        <v>36745.56</v>
      </c>
      <c r="F12" s="18">
        <v>5668.37</v>
      </c>
      <c r="G12" s="18">
        <f>E12+F12</f>
        <v>42413.93</v>
      </c>
      <c r="H12" s="18">
        <v>15325.62</v>
      </c>
      <c r="I12" s="18">
        <v>-554.54</v>
      </c>
      <c r="J12" s="18">
        <f t="shared" si="3"/>
        <v>14771.080000000002</v>
      </c>
      <c r="K12" s="18">
        <v>8117.78</v>
      </c>
      <c r="L12" s="18">
        <v>973.81</v>
      </c>
      <c r="M12" s="18">
        <f t="shared" si="0"/>
        <v>9091.59</v>
      </c>
      <c r="N12" s="18">
        <v>35506.4</v>
      </c>
      <c r="O12" s="18">
        <v>2619.17</v>
      </c>
      <c r="P12" s="18">
        <f>N12+O12</f>
        <v>38125.57</v>
      </c>
      <c r="Q12" s="18">
        <v>30922.02</v>
      </c>
      <c r="R12" s="18">
        <v>4170.21</v>
      </c>
      <c r="S12" s="18">
        <f t="shared" si="4"/>
        <v>35092.23</v>
      </c>
      <c r="T12" s="18">
        <v>14641.45</v>
      </c>
      <c r="U12" s="18">
        <v>3841.89</v>
      </c>
      <c r="V12" s="18">
        <f t="shared" si="5"/>
        <v>18483.34</v>
      </c>
      <c r="W12" s="19">
        <f t="shared" si="2"/>
        <v>189865.82</v>
      </c>
      <c r="X12" s="18">
        <v>6041.01</v>
      </c>
      <c r="Y12" s="18">
        <v>7114.29</v>
      </c>
      <c r="Z12" s="19">
        <f>SUM(W12:X12)</f>
        <v>195906.83000000002</v>
      </c>
      <c r="AA12" s="18">
        <f t="shared" si="7"/>
        <v>13155.3</v>
      </c>
      <c r="AB12" s="39">
        <f t="shared" si="8"/>
        <v>203021.12</v>
      </c>
    </row>
    <row r="13" spans="1:28" ht="13.5">
      <c r="A13" s="20" t="s">
        <v>30</v>
      </c>
      <c r="B13" s="18">
        <v>27179.96</v>
      </c>
      <c r="C13" s="18">
        <v>4035.31</v>
      </c>
      <c r="D13" s="18">
        <f t="shared" si="1"/>
        <v>31215.27</v>
      </c>
      <c r="E13" s="18">
        <v>20154.49</v>
      </c>
      <c r="F13" s="18">
        <v>-10664.3</v>
      </c>
      <c r="G13" s="18">
        <f aca="true" t="shared" si="9" ref="G13:G26">E13+F13</f>
        <v>9490.190000000002</v>
      </c>
      <c r="H13" s="18">
        <v>15335.62</v>
      </c>
      <c r="I13" s="18">
        <v>-554.54</v>
      </c>
      <c r="J13" s="18">
        <f t="shared" si="3"/>
        <v>14781.080000000002</v>
      </c>
      <c r="K13" s="18">
        <v>8117.78</v>
      </c>
      <c r="L13" s="18">
        <v>973.81</v>
      </c>
      <c r="M13" s="18">
        <f t="shared" si="0"/>
        <v>9091.59</v>
      </c>
      <c r="N13" s="18">
        <v>35506.4</v>
      </c>
      <c r="O13" s="18">
        <v>2652.61</v>
      </c>
      <c r="P13" s="18">
        <f>N13+O13</f>
        <v>38159.01</v>
      </c>
      <c r="Q13" s="18">
        <v>30922.02</v>
      </c>
      <c r="R13" s="18">
        <v>4170.21</v>
      </c>
      <c r="S13" s="18">
        <f t="shared" si="4"/>
        <v>35092.23</v>
      </c>
      <c r="T13" s="21">
        <v>14345.05</v>
      </c>
      <c r="U13" s="21">
        <v>3003.21</v>
      </c>
      <c r="V13" s="18">
        <f t="shared" si="5"/>
        <v>17348.26</v>
      </c>
      <c r="W13" s="19">
        <f t="shared" si="2"/>
        <v>155177.63000000003</v>
      </c>
      <c r="X13" s="22">
        <v>16350.05</v>
      </c>
      <c r="Y13" s="22">
        <v>12189.04</v>
      </c>
      <c r="Z13" s="19">
        <f>SUM(W13:X13)</f>
        <v>171527.68000000002</v>
      </c>
      <c r="AA13" s="18">
        <f t="shared" si="7"/>
        <v>28539.09</v>
      </c>
      <c r="AB13" s="39">
        <f t="shared" si="8"/>
        <v>183716.72000000003</v>
      </c>
    </row>
    <row r="14" spans="1:28" ht="13.5">
      <c r="A14" s="20" t="s">
        <v>1</v>
      </c>
      <c r="B14" s="22">
        <v>0</v>
      </c>
      <c r="C14" s="22"/>
      <c r="D14" s="18"/>
      <c r="E14" s="22">
        <v>-609.03</v>
      </c>
      <c r="F14" s="22">
        <v>-72.16</v>
      </c>
      <c r="G14" s="18">
        <f t="shared" si="9"/>
        <v>-681.1899999999999</v>
      </c>
      <c r="H14" s="22"/>
      <c r="I14" s="34"/>
      <c r="J14" s="18"/>
      <c r="K14" s="23"/>
      <c r="L14" s="23"/>
      <c r="M14" s="18"/>
      <c r="N14" s="24"/>
      <c r="O14" s="34"/>
      <c r="P14" s="34"/>
      <c r="Q14" s="25"/>
      <c r="R14" s="25"/>
      <c r="S14" s="18"/>
      <c r="T14" s="26"/>
      <c r="U14" s="26"/>
      <c r="V14" s="18"/>
      <c r="W14" s="19">
        <f t="shared" si="2"/>
        <v>-681.1899999999999</v>
      </c>
      <c r="X14" s="21">
        <v>40994.56</v>
      </c>
      <c r="Y14" s="21">
        <v>20095.09</v>
      </c>
      <c r="Z14" s="19">
        <f>SUM(W14:X14)</f>
        <v>40313.369999999995</v>
      </c>
      <c r="AA14" s="18">
        <f t="shared" si="7"/>
        <v>61089.649999999994</v>
      </c>
      <c r="AB14" s="39">
        <f t="shared" si="8"/>
        <v>60408.45999999999</v>
      </c>
    </row>
    <row r="15" spans="1:28" ht="13.5">
      <c r="A15" s="20" t="s">
        <v>2</v>
      </c>
      <c r="B15" s="22">
        <v>127203.08</v>
      </c>
      <c r="C15" s="22"/>
      <c r="D15" s="18">
        <f t="shared" si="1"/>
        <v>127203.08</v>
      </c>
      <c r="E15" s="22">
        <v>182279.18</v>
      </c>
      <c r="F15" s="22"/>
      <c r="G15" s="18">
        <f t="shared" si="9"/>
        <v>182279.18</v>
      </c>
      <c r="H15" s="22">
        <v>32927.98</v>
      </c>
      <c r="I15" s="22">
        <v>-7928.88</v>
      </c>
      <c r="J15" s="18">
        <f t="shared" si="3"/>
        <v>24999.100000000002</v>
      </c>
      <c r="K15" s="22">
        <v>30516.12</v>
      </c>
      <c r="L15" s="22"/>
      <c r="M15" s="18">
        <f t="shared" si="0"/>
        <v>30516.12</v>
      </c>
      <c r="N15" s="22">
        <v>62850.8</v>
      </c>
      <c r="O15" s="22"/>
      <c r="P15" s="18">
        <f aca="true" t="shared" si="10" ref="P15:P23">N15+O15</f>
        <v>62850.8</v>
      </c>
      <c r="Q15" s="22">
        <v>74965.02</v>
      </c>
      <c r="R15" s="22"/>
      <c r="S15" s="18">
        <f t="shared" si="4"/>
        <v>74965.02</v>
      </c>
      <c r="T15" s="22">
        <v>80563.15</v>
      </c>
      <c r="U15" s="22"/>
      <c r="V15" s="18">
        <f t="shared" si="5"/>
        <v>80563.15</v>
      </c>
      <c r="W15" s="19">
        <f t="shared" si="2"/>
        <v>583376.45</v>
      </c>
      <c r="X15" s="22">
        <v>184307.31</v>
      </c>
      <c r="Y15" s="22"/>
      <c r="Z15" s="19">
        <f t="shared" si="6"/>
        <v>767683.76</v>
      </c>
      <c r="AA15" s="18">
        <f t="shared" si="7"/>
        <v>184307.31</v>
      </c>
      <c r="AB15" s="39">
        <f t="shared" si="8"/>
        <v>767683.76</v>
      </c>
    </row>
    <row r="16" spans="1:28" ht="13.5">
      <c r="A16" s="20" t="s">
        <v>16</v>
      </c>
      <c r="B16" s="22">
        <v>19990.83</v>
      </c>
      <c r="C16" s="22">
        <v>-675.48</v>
      </c>
      <c r="D16" s="18">
        <f t="shared" si="1"/>
        <v>19315.350000000002</v>
      </c>
      <c r="E16" s="22">
        <v>21535.36</v>
      </c>
      <c r="F16" s="22">
        <v>-2831.01</v>
      </c>
      <c r="G16" s="18">
        <f t="shared" si="9"/>
        <v>18704.35</v>
      </c>
      <c r="H16" s="22">
        <v>17960.98</v>
      </c>
      <c r="I16" s="22">
        <v>-1511.27</v>
      </c>
      <c r="J16" s="18">
        <f t="shared" si="3"/>
        <v>16449.71</v>
      </c>
      <c r="K16" s="22">
        <v>7304.75</v>
      </c>
      <c r="L16" s="22">
        <v>65.1</v>
      </c>
      <c r="M16" s="18">
        <f t="shared" si="0"/>
        <v>7369.85</v>
      </c>
      <c r="N16" s="22">
        <v>23595.6</v>
      </c>
      <c r="O16" s="22">
        <v>-729.1</v>
      </c>
      <c r="P16" s="18">
        <f t="shared" si="10"/>
        <v>22866.5</v>
      </c>
      <c r="Q16" s="18">
        <v>25132.5</v>
      </c>
      <c r="R16" s="18">
        <v>368.91</v>
      </c>
      <c r="S16" s="18">
        <f t="shared" si="4"/>
        <v>25501.41</v>
      </c>
      <c r="T16" s="18">
        <v>9501.32</v>
      </c>
      <c r="U16" s="18">
        <v>451.33</v>
      </c>
      <c r="V16" s="18">
        <f t="shared" si="5"/>
        <v>9952.65</v>
      </c>
      <c r="W16" s="19">
        <f t="shared" si="2"/>
        <v>120159.81999999999</v>
      </c>
      <c r="X16" s="18"/>
      <c r="Y16" s="18"/>
      <c r="Z16" s="19">
        <f t="shared" si="6"/>
        <v>120159.81999999999</v>
      </c>
      <c r="AA16" s="18">
        <f t="shared" si="7"/>
        <v>0</v>
      </c>
      <c r="AB16" s="39">
        <f t="shared" si="8"/>
        <v>120159.81999999999</v>
      </c>
    </row>
    <row r="17" spans="1:28" ht="13.5">
      <c r="A17" s="20" t="s">
        <v>3</v>
      </c>
      <c r="B17" s="18">
        <v>2070</v>
      </c>
      <c r="C17" s="18"/>
      <c r="D17" s="18">
        <f t="shared" si="1"/>
        <v>2070</v>
      </c>
      <c r="E17" s="18">
        <v>3653.03</v>
      </c>
      <c r="F17" s="18"/>
      <c r="G17" s="18">
        <f t="shared" si="9"/>
        <v>3653.03</v>
      </c>
      <c r="H17" s="18">
        <v>2944</v>
      </c>
      <c r="I17" s="18">
        <v>-551.25</v>
      </c>
      <c r="J17" s="18">
        <f t="shared" si="3"/>
        <v>2392.75</v>
      </c>
      <c r="K17" s="18">
        <v>644</v>
      </c>
      <c r="L17" s="18"/>
      <c r="M17" s="18">
        <f t="shared" si="0"/>
        <v>644</v>
      </c>
      <c r="N17" s="18">
        <v>2806</v>
      </c>
      <c r="O17" s="18">
        <v>-42</v>
      </c>
      <c r="P17" s="18">
        <f t="shared" si="10"/>
        <v>2764</v>
      </c>
      <c r="Q17" s="18">
        <v>3910</v>
      </c>
      <c r="R17" s="18">
        <v>-42</v>
      </c>
      <c r="S17" s="18">
        <f t="shared" si="4"/>
        <v>3868</v>
      </c>
      <c r="T17" s="18">
        <v>1302</v>
      </c>
      <c r="U17" s="18"/>
      <c r="V17" s="18">
        <f t="shared" si="5"/>
        <v>1302</v>
      </c>
      <c r="W17" s="19">
        <f t="shared" si="2"/>
        <v>16693.78</v>
      </c>
      <c r="X17" s="18">
        <v>460</v>
      </c>
      <c r="Y17" s="18">
        <v>-42</v>
      </c>
      <c r="Z17" s="19">
        <f>SUM(W17:Y17)</f>
        <v>17111.78</v>
      </c>
      <c r="AA17" s="18">
        <f t="shared" si="7"/>
        <v>418</v>
      </c>
      <c r="AB17" s="39">
        <f t="shared" si="8"/>
        <v>17111.78</v>
      </c>
    </row>
    <row r="18" spans="1:28" ht="13.5">
      <c r="A18" s="20" t="s">
        <v>4</v>
      </c>
      <c r="B18" s="18">
        <v>2475</v>
      </c>
      <c r="C18" s="18"/>
      <c r="D18" s="18">
        <f t="shared" si="1"/>
        <v>2475</v>
      </c>
      <c r="E18" s="18">
        <v>5109.68</v>
      </c>
      <c r="F18" s="18"/>
      <c r="G18" s="18">
        <f t="shared" si="9"/>
        <v>5109.68</v>
      </c>
      <c r="H18" s="18">
        <v>3060</v>
      </c>
      <c r="I18" s="18">
        <v>-590.62</v>
      </c>
      <c r="J18" s="18">
        <f t="shared" si="3"/>
        <v>2469.38</v>
      </c>
      <c r="K18" s="18">
        <v>585</v>
      </c>
      <c r="L18" s="18"/>
      <c r="M18" s="18">
        <f t="shared" si="0"/>
        <v>585</v>
      </c>
      <c r="N18" s="18">
        <v>5698</v>
      </c>
      <c r="O18" s="18"/>
      <c r="P18" s="18">
        <f t="shared" si="10"/>
        <v>5698</v>
      </c>
      <c r="Q18" s="18">
        <v>7315</v>
      </c>
      <c r="R18" s="18"/>
      <c r="S18" s="18">
        <f t="shared" si="4"/>
        <v>7315</v>
      </c>
      <c r="T18" s="18">
        <v>1755</v>
      </c>
      <c r="U18" s="18"/>
      <c r="V18" s="18">
        <f t="shared" si="5"/>
        <v>1755</v>
      </c>
      <c r="W18" s="19">
        <f t="shared" si="2"/>
        <v>25407.06</v>
      </c>
      <c r="X18" s="18">
        <v>1169.32</v>
      </c>
      <c r="Y18" s="18"/>
      <c r="Z18" s="19">
        <f t="shared" si="6"/>
        <v>26576.38</v>
      </c>
      <c r="AA18" s="18">
        <f t="shared" si="7"/>
        <v>1169.32</v>
      </c>
      <c r="AB18" s="39">
        <f t="shared" si="8"/>
        <v>26576.38</v>
      </c>
    </row>
    <row r="19" spans="1:28" ht="13.5">
      <c r="A19" s="20" t="s">
        <v>7</v>
      </c>
      <c r="B19" s="22">
        <v>0</v>
      </c>
      <c r="C19" s="22"/>
      <c r="D19" s="18"/>
      <c r="E19" s="22">
        <v>3.69</v>
      </c>
      <c r="F19" s="22"/>
      <c r="G19" s="18">
        <f t="shared" si="9"/>
        <v>3.69</v>
      </c>
      <c r="H19" s="22">
        <v>-85.61</v>
      </c>
      <c r="I19" s="22">
        <v>-17.31</v>
      </c>
      <c r="J19" s="18">
        <f t="shared" si="3"/>
        <v>-102.92</v>
      </c>
      <c r="K19" s="22"/>
      <c r="L19" s="22"/>
      <c r="M19" s="18"/>
      <c r="N19" s="22"/>
      <c r="O19" s="22"/>
      <c r="P19" s="18"/>
      <c r="Q19" s="22">
        <v>0</v>
      </c>
      <c r="R19" s="22"/>
      <c r="S19" s="18"/>
      <c r="T19" s="22">
        <v>0</v>
      </c>
      <c r="U19" s="22"/>
      <c r="V19" s="18"/>
      <c r="W19" s="19">
        <f t="shared" si="2"/>
        <v>-99.23</v>
      </c>
      <c r="X19" s="22">
        <v>-3.08</v>
      </c>
      <c r="Y19" s="22"/>
      <c r="Z19" s="19">
        <f t="shared" si="6"/>
        <v>-102.31</v>
      </c>
      <c r="AA19" s="18">
        <f t="shared" si="7"/>
        <v>-3.08</v>
      </c>
      <c r="AB19" s="39">
        <f t="shared" si="8"/>
        <v>-102.31</v>
      </c>
    </row>
    <row r="20" spans="1:28" ht="13.5">
      <c r="A20" s="20" t="s">
        <v>23</v>
      </c>
      <c r="B20" s="18">
        <v>2970.12</v>
      </c>
      <c r="C20" s="18">
        <v>424.3</v>
      </c>
      <c r="D20" s="18">
        <f t="shared" si="1"/>
        <v>3394.42</v>
      </c>
      <c r="E20" s="18">
        <v>4723.05</v>
      </c>
      <c r="F20" s="18">
        <v>1996.98</v>
      </c>
      <c r="G20" s="18">
        <f t="shared" si="9"/>
        <v>6720.030000000001</v>
      </c>
      <c r="H20" s="18">
        <v>1939.31</v>
      </c>
      <c r="I20" s="18">
        <v>90.15</v>
      </c>
      <c r="J20" s="18">
        <f t="shared" si="3"/>
        <v>2029.46</v>
      </c>
      <c r="K20" s="18">
        <v>802.42</v>
      </c>
      <c r="L20" s="18">
        <v>114.61</v>
      </c>
      <c r="M20" s="18">
        <f t="shared" si="0"/>
        <v>917.03</v>
      </c>
      <c r="N20" s="18">
        <v>2635.76</v>
      </c>
      <c r="O20" s="18">
        <v>376.53</v>
      </c>
      <c r="P20" s="18">
        <f t="shared" si="10"/>
        <v>3012.29</v>
      </c>
      <c r="Q20" s="18">
        <v>2429.39</v>
      </c>
      <c r="R20" s="18">
        <v>346.97</v>
      </c>
      <c r="S20" s="18">
        <f t="shared" si="4"/>
        <v>2776.3599999999997</v>
      </c>
      <c r="T20" s="18">
        <v>1317.16</v>
      </c>
      <c r="U20" s="18">
        <v>188.13</v>
      </c>
      <c r="V20" s="18">
        <f t="shared" si="5"/>
        <v>1505.29</v>
      </c>
      <c r="W20" s="19">
        <f t="shared" si="2"/>
        <v>20354.88</v>
      </c>
      <c r="X20" s="18"/>
      <c r="Y20" s="18"/>
      <c r="Z20" s="19">
        <f t="shared" si="6"/>
        <v>20354.88</v>
      </c>
      <c r="AA20" s="18">
        <f t="shared" si="7"/>
        <v>0</v>
      </c>
      <c r="AB20" s="39">
        <f t="shared" si="8"/>
        <v>20354.88</v>
      </c>
    </row>
    <row r="21" spans="1:28" ht="13.5">
      <c r="A21" s="20" t="s">
        <v>25</v>
      </c>
      <c r="B21" s="18">
        <v>558</v>
      </c>
      <c r="C21" s="18"/>
      <c r="D21" s="18">
        <f t="shared" si="1"/>
        <v>558</v>
      </c>
      <c r="E21" s="18">
        <v>1165.94</v>
      </c>
      <c r="F21" s="18">
        <v>9.16</v>
      </c>
      <c r="G21" s="18">
        <f t="shared" si="9"/>
        <v>1175.1000000000001</v>
      </c>
      <c r="H21" s="18">
        <v>666</v>
      </c>
      <c r="I21" s="18">
        <v>-91.13</v>
      </c>
      <c r="J21" s="18">
        <f t="shared" si="3"/>
        <v>574.87</v>
      </c>
      <c r="K21" s="18">
        <v>144</v>
      </c>
      <c r="L21" s="18"/>
      <c r="M21" s="18">
        <f t="shared" si="0"/>
        <v>144</v>
      </c>
      <c r="N21" s="18">
        <v>702</v>
      </c>
      <c r="O21" s="18">
        <v>9</v>
      </c>
      <c r="P21" s="18">
        <f t="shared" si="10"/>
        <v>711</v>
      </c>
      <c r="Q21" s="18">
        <v>900</v>
      </c>
      <c r="R21" s="35"/>
      <c r="S21" s="18">
        <f t="shared" si="4"/>
        <v>900</v>
      </c>
      <c r="T21" s="25">
        <v>414</v>
      </c>
      <c r="U21" s="25"/>
      <c r="V21" s="18">
        <f t="shared" si="5"/>
        <v>414</v>
      </c>
      <c r="W21" s="19">
        <f t="shared" si="2"/>
        <v>4476.97</v>
      </c>
      <c r="X21" s="27">
        <v>522</v>
      </c>
      <c r="Y21" s="27">
        <v>18</v>
      </c>
      <c r="Z21" s="19">
        <f t="shared" si="6"/>
        <v>4998.97</v>
      </c>
      <c r="AA21" s="18">
        <f t="shared" si="7"/>
        <v>540</v>
      </c>
      <c r="AB21" s="39">
        <f t="shared" si="8"/>
        <v>5016.97</v>
      </c>
    </row>
    <row r="22" spans="1:28" ht="13.5">
      <c r="A22" s="20" t="s">
        <v>58</v>
      </c>
      <c r="B22" s="22">
        <v>60</v>
      </c>
      <c r="C22" s="22">
        <v>60</v>
      </c>
      <c r="D22" s="18">
        <f t="shared" si="1"/>
        <v>120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>
        <f t="shared" si="2"/>
        <v>120</v>
      </c>
      <c r="X22" s="18"/>
      <c r="Y22" s="18"/>
      <c r="Z22" s="19">
        <f t="shared" si="6"/>
        <v>120</v>
      </c>
      <c r="AA22" s="18">
        <f t="shared" si="7"/>
        <v>0</v>
      </c>
      <c r="AB22" s="39">
        <f t="shared" si="8"/>
        <v>120</v>
      </c>
    </row>
    <row r="23" spans="1:28" ht="13.5">
      <c r="A23" s="20" t="s">
        <v>27</v>
      </c>
      <c r="B23" s="18">
        <v>6258.48</v>
      </c>
      <c r="C23" s="18"/>
      <c r="D23" s="18">
        <f t="shared" si="1"/>
        <v>6258.48</v>
      </c>
      <c r="E23" s="18">
        <v>9956.22</v>
      </c>
      <c r="F23" s="18"/>
      <c r="G23" s="18">
        <f t="shared" si="9"/>
        <v>9956.22</v>
      </c>
      <c r="H23" s="18">
        <v>4086.42</v>
      </c>
      <c r="I23" s="18">
        <v>-459.37</v>
      </c>
      <c r="J23" s="18">
        <f t="shared" si="3"/>
        <v>3627.05</v>
      </c>
      <c r="K23" s="18">
        <v>1690.84</v>
      </c>
      <c r="L23" s="18"/>
      <c r="M23" s="18">
        <f t="shared" si="0"/>
        <v>1690.84</v>
      </c>
      <c r="N23" s="18">
        <v>5553.89</v>
      </c>
      <c r="O23" s="18"/>
      <c r="P23" s="18">
        <f t="shared" si="10"/>
        <v>5553.89</v>
      </c>
      <c r="Q23" s="18">
        <v>5119.2</v>
      </c>
      <c r="R23" s="18"/>
      <c r="S23" s="18">
        <f t="shared" si="4"/>
        <v>5119.2</v>
      </c>
      <c r="T23" s="18">
        <v>2775.51</v>
      </c>
      <c r="U23" s="18"/>
      <c r="V23" s="18">
        <f t="shared" si="5"/>
        <v>2775.51</v>
      </c>
      <c r="W23" s="19">
        <f t="shared" si="2"/>
        <v>34981.19</v>
      </c>
      <c r="X23" s="18">
        <v>7147.61</v>
      </c>
      <c r="Y23" s="18"/>
      <c r="Z23" s="19">
        <f t="shared" si="6"/>
        <v>42128.8</v>
      </c>
      <c r="AA23" s="18">
        <f t="shared" si="7"/>
        <v>7147.61</v>
      </c>
      <c r="AB23" s="39">
        <f t="shared" si="8"/>
        <v>42128.8</v>
      </c>
    </row>
    <row r="24" spans="1:28" ht="13.5">
      <c r="A24" s="20" t="s">
        <v>24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9"/>
      <c r="X24" s="18"/>
      <c r="Y24" s="18"/>
      <c r="Z24" s="19">
        <f t="shared" si="6"/>
        <v>0</v>
      </c>
      <c r="AA24" s="18">
        <f t="shared" si="7"/>
        <v>0</v>
      </c>
      <c r="AB24" s="39">
        <f t="shared" si="8"/>
        <v>0</v>
      </c>
    </row>
    <row r="25" spans="1:28" ht="13.5">
      <c r="A25" s="20" t="s">
        <v>26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9"/>
      <c r="X25" s="18">
        <v>6117.91</v>
      </c>
      <c r="Y25" s="18">
        <v>88.48</v>
      </c>
      <c r="Z25" s="19">
        <f t="shared" si="6"/>
        <v>6117.91</v>
      </c>
      <c r="AA25" s="18">
        <f t="shared" si="7"/>
        <v>6206.389999999999</v>
      </c>
      <c r="AB25" s="39">
        <f t="shared" si="8"/>
        <v>6206.389999999999</v>
      </c>
    </row>
    <row r="26" spans="1:28" ht="13.5">
      <c r="A26" s="20" t="s">
        <v>59</v>
      </c>
      <c r="B26" s="18">
        <v>1166.94</v>
      </c>
      <c r="C26" s="18"/>
      <c r="D26" s="18">
        <f t="shared" si="1"/>
        <v>1166.94</v>
      </c>
      <c r="E26" s="18">
        <v>6075.02</v>
      </c>
      <c r="F26" s="18">
        <v>-1331.31</v>
      </c>
      <c r="G26" s="18">
        <f t="shared" si="9"/>
        <v>4743.710000000001</v>
      </c>
      <c r="H26" s="18">
        <v>2493.34</v>
      </c>
      <c r="I26" s="18">
        <v>-280.35</v>
      </c>
      <c r="J26" s="18">
        <f t="shared" si="3"/>
        <v>2212.9900000000002</v>
      </c>
      <c r="K26" s="18">
        <v>315.26</v>
      </c>
      <c r="L26" s="18"/>
      <c r="M26" s="18">
        <f t="shared" si="0"/>
        <v>315.26</v>
      </c>
      <c r="N26" s="18">
        <v>3812.48</v>
      </c>
      <c r="O26" s="18"/>
      <c r="P26" s="18">
        <f>N26+O26</f>
        <v>3812.48</v>
      </c>
      <c r="Q26" s="18">
        <v>3514.06</v>
      </c>
      <c r="R26" s="18"/>
      <c r="S26" s="18">
        <f t="shared" si="4"/>
        <v>3514.06</v>
      </c>
      <c r="T26" s="18">
        <v>729.13</v>
      </c>
      <c r="U26" s="18"/>
      <c r="V26" s="18">
        <f t="shared" si="5"/>
        <v>729.13</v>
      </c>
      <c r="W26" s="19">
        <f t="shared" si="2"/>
        <v>16494.57</v>
      </c>
      <c r="X26" s="18">
        <v>2439.32</v>
      </c>
      <c r="Y26" s="18"/>
      <c r="Z26" s="19">
        <f t="shared" si="6"/>
        <v>18933.89</v>
      </c>
      <c r="AA26" s="18">
        <f t="shared" si="7"/>
        <v>2439.32</v>
      </c>
      <c r="AB26" s="39">
        <f t="shared" si="8"/>
        <v>18933.89</v>
      </c>
    </row>
    <row r="27" spans="1:28" ht="13.5">
      <c r="A27" s="20" t="s">
        <v>34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9"/>
      <c r="X27" s="18"/>
      <c r="Y27" s="18"/>
      <c r="Z27" s="19">
        <f t="shared" si="6"/>
        <v>0</v>
      </c>
      <c r="AA27" s="18">
        <f t="shared" si="7"/>
        <v>0</v>
      </c>
      <c r="AB27" s="39">
        <f t="shared" si="8"/>
        <v>0</v>
      </c>
    </row>
    <row r="28" spans="1:28" ht="13.5">
      <c r="A28" s="20" t="s">
        <v>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9"/>
      <c r="X28" s="32">
        <v>9477.15</v>
      </c>
      <c r="Y28" s="32">
        <v>1376.55</v>
      </c>
      <c r="Z28" s="19"/>
      <c r="AA28" s="18">
        <f t="shared" si="7"/>
        <v>10853.699999999999</v>
      </c>
      <c r="AB28" s="39">
        <f t="shared" si="8"/>
        <v>10853.699999999999</v>
      </c>
    </row>
    <row r="29" spans="1:28" ht="13.5">
      <c r="A29" s="20" t="s">
        <v>10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  <c r="X29" s="22">
        <v>-6.77</v>
      </c>
      <c r="Y29" s="22"/>
      <c r="Z29" s="19"/>
      <c r="AA29" s="18">
        <f t="shared" si="7"/>
        <v>-6.77</v>
      </c>
      <c r="AB29" s="39">
        <f t="shared" si="8"/>
        <v>-6.77</v>
      </c>
    </row>
    <row r="30" spans="1:28" ht="13.5">
      <c r="A30" s="20" t="s">
        <v>11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9"/>
      <c r="X30" s="32">
        <v>5071.5</v>
      </c>
      <c r="Y30" s="32">
        <v>5457.6</v>
      </c>
      <c r="Z30" s="19"/>
      <c r="AA30" s="18">
        <f t="shared" si="7"/>
        <v>10529.1</v>
      </c>
      <c r="AB30" s="39">
        <f t="shared" si="8"/>
        <v>10529.1</v>
      </c>
    </row>
    <row r="31" spans="1:29" ht="13.5">
      <c r="A31" s="28" t="s">
        <v>46</v>
      </c>
      <c r="B31" s="19">
        <f aca="true" t="shared" si="11" ref="B31:W31">SUM(B9:B27)</f>
        <v>301124.48</v>
      </c>
      <c r="C31" s="19">
        <f>SUM(C9:C30)</f>
        <v>13909.06</v>
      </c>
      <c r="D31" s="19">
        <f>SUM(D9:D30)</f>
        <v>315033.5399999999</v>
      </c>
      <c r="E31" s="19">
        <f>SUM(E9:E27)</f>
        <v>424417.07999999996</v>
      </c>
      <c r="F31" s="19">
        <f>SUM(F9:F27)</f>
        <v>1709.0800000000017</v>
      </c>
      <c r="G31" s="19">
        <f>SUM(G9:G30)</f>
        <v>426126.16</v>
      </c>
      <c r="H31" s="19">
        <f t="shared" si="11"/>
        <v>151625.78000000003</v>
      </c>
      <c r="I31" s="19">
        <f t="shared" si="11"/>
        <v>-14733.220000000001</v>
      </c>
      <c r="J31" s="19">
        <f t="shared" si="11"/>
        <v>136892.56</v>
      </c>
      <c r="K31" s="19">
        <f t="shared" si="11"/>
        <v>80935.10999999999</v>
      </c>
      <c r="L31" s="19">
        <f t="shared" si="11"/>
        <v>3574.57</v>
      </c>
      <c r="M31" s="19">
        <f t="shared" si="11"/>
        <v>84509.68</v>
      </c>
      <c r="N31" s="19">
        <f t="shared" si="11"/>
        <v>253220.94000000006</v>
      </c>
      <c r="O31" s="19">
        <f t="shared" si="11"/>
        <v>9639.960000000001</v>
      </c>
      <c r="P31" s="19">
        <f t="shared" si="11"/>
        <v>262860.9</v>
      </c>
      <c r="Q31" s="19">
        <f t="shared" si="11"/>
        <v>251405.29000000004</v>
      </c>
      <c r="R31" s="19">
        <f t="shared" si="11"/>
        <v>14954.119999999997</v>
      </c>
      <c r="S31" s="19">
        <f t="shared" si="11"/>
        <v>266359.41</v>
      </c>
      <c r="T31" s="19">
        <f t="shared" si="11"/>
        <v>164601.12000000002</v>
      </c>
      <c r="U31" s="19">
        <f t="shared" si="11"/>
        <v>9860.239999999998</v>
      </c>
      <c r="V31" s="19">
        <f t="shared" si="11"/>
        <v>174461.36</v>
      </c>
      <c r="W31" s="19">
        <f t="shared" si="11"/>
        <v>1666243.6099999999</v>
      </c>
      <c r="X31" s="19">
        <f>X9+X10+X11+X12+X13+X14+X15+X16+X17+X18+X19+X20+X21+X22+X23+X24+X25+X26+X27+X28+X29+X30</f>
        <v>376056.29</v>
      </c>
      <c r="Y31" s="19">
        <f>Y9+Y10+Y11+Y12+Y13+Y14+Y15+Y16+Y17+Y18+Y19+Y20+Y21+Y22+Y23+Y24+Y25+Y26+Y27+Y28+Y29+Y30</f>
        <v>52477.09000000001</v>
      </c>
      <c r="Z31" s="19">
        <f>SUM(W31:X31)</f>
        <v>2042299.9</v>
      </c>
      <c r="AA31" s="19">
        <f>AA9+AA10+AA11+AA12+AA13+AA14+AA15+AA16+AA17+AA18+AA19+AA20+AA21+AA22+AA23+AA24+AA25+AA26+AA27+AA28+AA29+AA30</f>
        <v>428533.38</v>
      </c>
      <c r="AB31" s="19">
        <f>AB9+AB10+AB11+AB12+AB13+AB14+AB15+AB16+AB17+AB18+AB19+AB20+AB21+AB22+AB23+AB24+AB25+AB26+AB27+AB28+AB29+AB30</f>
        <v>2094776.9899999998</v>
      </c>
      <c r="AC31" s="4"/>
    </row>
    <row r="32" spans="1:28" ht="13.5">
      <c r="A32" s="20" t="s">
        <v>29</v>
      </c>
      <c r="B32" s="18">
        <v>-4742.97</v>
      </c>
      <c r="C32" s="18">
        <v>-7353.52</v>
      </c>
      <c r="D32" s="18">
        <f t="shared" si="1"/>
        <v>-12096.490000000002</v>
      </c>
      <c r="E32" s="18">
        <v>-20499.95</v>
      </c>
      <c r="F32" s="18">
        <v>17364.63</v>
      </c>
      <c r="G32" s="18">
        <f>E32+F32</f>
        <v>-3135.3199999999997</v>
      </c>
      <c r="H32" s="18">
        <v>-37256.96</v>
      </c>
      <c r="I32" s="18">
        <v>-25210.23</v>
      </c>
      <c r="J32" s="18">
        <f t="shared" si="3"/>
        <v>-62467.19</v>
      </c>
      <c r="K32" s="18">
        <v>-346.97</v>
      </c>
      <c r="L32" s="18">
        <v>-769.12</v>
      </c>
      <c r="M32" s="18">
        <f>K32+L32</f>
        <v>-1116.0900000000001</v>
      </c>
      <c r="N32" s="18">
        <v>-5111.22</v>
      </c>
      <c r="O32" s="18">
        <v>-12617.02</v>
      </c>
      <c r="P32" s="18">
        <f>N32+O32</f>
        <v>-17728.24</v>
      </c>
      <c r="Q32" s="18">
        <v>-4159.72</v>
      </c>
      <c r="R32" s="18">
        <v>-8654.06</v>
      </c>
      <c r="S32" s="18">
        <f>Q32+R32</f>
        <v>-12813.779999999999</v>
      </c>
      <c r="T32" s="18">
        <v>-10783.17</v>
      </c>
      <c r="U32" s="18">
        <v>-2343.5</v>
      </c>
      <c r="V32" s="18">
        <f>T32+U32</f>
        <v>-13126.67</v>
      </c>
      <c r="W32" s="19">
        <f>D32+G32+J32+M32+P32+S32+V32</f>
        <v>-122483.78</v>
      </c>
      <c r="X32" s="22">
        <v>-17784.35</v>
      </c>
      <c r="Y32" s="22">
        <v>-3516.26</v>
      </c>
      <c r="Z32" s="19">
        <f>SUM(W32:X32)</f>
        <v>-140268.13</v>
      </c>
      <c r="AA32" s="18">
        <f>X32+Y32</f>
        <v>-21300.61</v>
      </c>
      <c r="AB32" s="39">
        <f>W32+AA32</f>
        <v>-143784.39</v>
      </c>
    </row>
    <row r="33" spans="1:29" ht="13.5">
      <c r="A33" s="20" t="s">
        <v>33</v>
      </c>
      <c r="B33" s="18">
        <v>3093.44</v>
      </c>
      <c r="C33" s="18">
        <v>-1063.27</v>
      </c>
      <c r="D33" s="18">
        <f t="shared" si="1"/>
        <v>2030.17</v>
      </c>
      <c r="E33" s="18">
        <v>4512.25</v>
      </c>
      <c r="F33" s="18">
        <v>-1831.06</v>
      </c>
      <c r="G33" s="18">
        <f>E33+F33</f>
        <v>2681.19</v>
      </c>
      <c r="H33" s="18">
        <v>1846.57</v>
      </c>
      <c r="I33" s="18">
        <v>-946.01</v>
      </c>
      <c r="J33" s="18">
        <f t="shared" si="3"/>
        <v>900.56</v>
      </c>
      <c r="K33" s="18">
        <v>822.65</v>
      </c>
      <c r="L33" s="18">
        <v>-280.22</v>
      </c>
      <c r="M33" s="18">
        <f>K33+L33</f>
        <v>542.43</v>
      </c>
      <c r="N33" s="18">
        <v>2573.55</v>
      </c>
      <c r="O33" s="18">
        <v>-870.71</v>
      </c>
      <c r="P33" s="18">
        <f>N33+O33</f>
        <v>1702.8400000000001</v>
      </c>
      <c r="Q33" s="18">
        <v>2611.06</v>
      </c>
      <c r="R33" s="18">
        <v>-730.78</v>
      </c>
      <c r="S33" s="18">
        <f>Q33+R33</f>
        <v>1880.28</v>
      </c>
      <c r="T33" s="18">
        <v>1762.68</v>
      </c>
      <c r="U33" s="35">
        <v>-504.77</v>
      </c>
      <c r="V33" s="18">
        <f>T33+U33</f>
        <v>1257.91</v>
      </c>
      <c r="W33" s="19">
        <f>D33+G33+J33+M33+P33+S33+V33</f>
        <v>10995.380000000001</v>
      </c>
      <c r="X33" s="22">
        <v>3928.22</v>
      </c>
      <c r="Y33" s="22">
        <v>-967.36</v>
      </c>
      <c r="Z33" s="19">
        <f>SUM(W33:X33)</f>
        <v>14923.6</v>
      </c>
      <c r="AA33" s="18">
        <f>X33+Y33</f>
        <v>2960.8599999999997</v>
      </c>
      <c r="AB33" s="39">
        <f>W33+AA33</f>
        <v>13956.240000000002</v>
      </c>
      <c r="AC33" s="4"/>
    </row>
    <row r="34" spans="1:29" ht="13.5">
      <c r="A34" s="28" t="s">
        <v>47</v>
      </c>
      <c r="B34" s="19">
        <f aca="true" t="shared" si="12" ref="B34:H34">SUM(B31+B33)</f>
        <v>304217.92</v>
      </c>
      <c r="C34" s="19">
        <f t="shared" si="12"/>
        <v>12845.789999999999</v>
      </c>
      <c r="D34" s="19">
        <f t="shared" si="12"/>
        <v>317063.7099999999</v>
      </c>
      <c r="E34" s="19">
        <f t="shared" si="12"/>
        <v>428929.32999999996</v>
      </c>
      <c r="F34" s="19">
        <f t="shared" si="12"/>
        <v>-121.9799999999982</v>
      </c>
      <c r="G34" s="19">
        <f t="shared" si="12"/>
        <v>428807.35</v>
      </c>
      <c r="H34" s="19">
        <f t="shared" si="12"/>
        <v>153472.35000000003</v>
      </c>
      <c r="I34" s="19">
        <f aca="true" t="shared" si="13" ref="I34:AB34">SUM(I31+I33)</f>
        <v>-15679.230000000001</v>
      </c>
      <c r="J34" s="19">
        <f>SUM(J31+J33)</f>
        <v>137793.12</v>
      </c>
      <c r="K34" s="19">
        <f>SUM(K31+K33)</f>
        <v>81757.75999999998</v>
      </c>
      <c r="L34" s="19">
        <f t="shared" si="13"/>
        <v>3294.3500000000004</v>
      </c>
      <c r="M34" s="19">
        <f>SUM(M31+M33)</f>
        <v>85052.10999999999</v>
      </c>
      <c r="N34" s="19">
        <f>SUM(N31+N33)</f>
        <v>255794.49000000005</v>
      </c>
      <c r="O34" s="19">
        <f t="shared" si="13"/>
        <v>8769.25</v>
      </c>
      <c r="P34" s="19">
        <f t="shared" si="13"/>
        <v>264563.74000000005</v>
      </c>
      <c r="Q34" s="19">
        <f t="shared" si="13"/>
        <v>254016.35000000003</v>
      </c>
      <c r="R34" s="19">
        <f t="shared" si="13"/>
        <v>14223.339999999997</v>
      </c>
      <c r="S34" s="19">
        <f t="shared" si="13"/>
        <v>268239.69</v>
      </c>
      <c r="T34" s="19">
        <f>SUM(T31+T33)</f>
        <v>166363.80000000002</v>
      </c>
      <c r="U34" s="19">
        <f t="shared" si="13"/>
        <v>9355.469999999998</v>
      </c>
      <c r="V34" s="19">
        <f>SUM(V31+V33)</f>
        <v>175719.27</v>
      </c>
      <c r="W34" s="19">
        <f t="shared" si="13"/>
        <v>1677238.9899999998</v>
      </c>
      <c r="X34" s="19">
        <f t="shared" si="13"/>
        <v>379984.50999999995</v>
      </c>
      <c r="Y34" s="19">
        <f t="shared" si="13"/>
        <v>51509.73000000001</v>
      </c>
      <c r="Z34" s="19">
        <f>SUM(W34:X34)</f>
        <v>2057223.4999999998</v>
      </c>
      <c r="AA34" s="19">
        <f>SUM(AA31+AA33)</f>
        <v>431494.24</v>
      </c>
      <c r="AB34" s="19">
        <f t="shared" si="13"/>
        <v>2108733.23</v>
      </c>
      <c r="AC34" s="4"/>
    </row>
    <row r="35" spans="1:27" ht="13.5">
      <c r="A35" s="1"/>
      <c r="B35" s="1"/>
      <c r="C35" s="1"/>
      <c r="D35" s="1"/>
      <c r="E35" s="1"/>
      <c r="F35" s="1"/>
      <c r="G35" s="1"/>
      <c r="H35" s="29"/>
      <c r="I35" s="29"/>
      <c r="J35" s="29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3.5">
      <c r="A36" s="1"/>
      <c r="B36" s="1"/>
      <c r="C36" s="1"/>
      <c r="D36" s="1"/>
      <c r="E36" s="1"/>
      <c r="F36" s="1"/>
      <c r="G36" s="1"/>
      <c r="H36" s="29"/>
      <c r="I36" s="29"/>
      <c r="J36" s="29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3.5">
      <c r="A37" s="1"/>
      <c r="B37" s="1"/>
      <c r="C37" s="1"/>
      <c r="D37" s="1"/>
      <c r="E37" s="1"/>
      <c r="F37" s="1"/>
      <c r="G37" s="1"/>
      <c r="H37" s="29"/>
      <c r="I37" s="29"/>
      <c r="J37" s="29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3.5">
      <c r="A38" s="1"/>
      <c r="B38" s="10"/>
      <c r="C38" s="10"/>
      <c r="D38" s="10"/>
      <c r="E38" s="10"/>
      <c r="F38" s="10"/>
      <c r="G38" s="9"/>
      <c r="H38" s="29"/>
      <c r="I38" s="29"/>
      <c r="J38" s="29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3.5">
      <c r="A39" s="1"/>
      <c r="B39" s="10"/>
      <c r="C39" s="10"/>
      <c r="D39" s="10"/>
      <c r="E39" s="29" t="s">
        <v>41</v>
      </c>
      <c r="F39" s="29"/>
      <c r="G39" s="29"/>
      <c r="H39" s="10"/>
      <c r="I39" s="10"/>
      <c r="J39" s="10"/>
      <c r="K39" s="10"/>
      <c r="L39" s="10"/>
      <c r="M39" s="10"/>
      <c r="N39" s="9"/>
      <c r="O39" s="9"/>
      <c r="P39" s="9"/>
      <c r="Q39" s="9"/>
      <c r="R39" s="9"/>
      <c r="S39" s="9"/>
      <c r="T39" s="10"/>
      <c r="U39" s="10"/>
      <c r="V39" s="10"/>
      <c r="W39" s="10"/>
      <c r="X39" s="10"/>
      <c r="Y39" s="10"/>
      <c r="Z39" s="10"/>
      <c r="AA39" s="10"/>
    </row>
    <row r="40" spans="5:19" ht="13.5">
      <c r="E40" s="9" t="s">
        <v>38</v>
      </c>
      <c r="F40" s="9"/>
      <c r="G40" s="9"/>
      <c r="H40" s="29"/>
      <c r="I40" s="29"/>
      <c r="J40" s="29"/>
      <c r="K40" s="10"/>
      <c r="L40" s="10"/>
      <c r="M40" s="10"/>
      <c r="N40" s="9"/>
      <c r="O40" s="9"/>
      <c r="P40" s="9"/>
      <c r="Q40" s="9" t="s">
        <v>43</v>
      </c>
      <c r="R40" s="9"/>
      <c r="S40" s="9"/>
    </row>
    <row r="41" spans="5:19" ht="13.5">
      <c r="E41" s="9" t="s">
        <v>39</v>
      </c>
      <c r="F41" s="9"/>
      <c r="G41" s="9"/>
      <c r="H41" s="29"/>
      <c r="I41" s="29"/>
      <c r="J41" s="29"/>
      <c r="K41" s="10"/>
      <c r="L41" s="10"/>
      <c r="M41" s="10"/>
      <c r="N41" s="9"/>
      <c r="O41" s="9"/>
      <c r="P41" s="9"/>
      <c r="Q41" s="9" t="s">
        <v>44</v>
      </c>
      <c r="R41" s="9"/>
      <c r="S41" s="9"/>
    </row>
    <row r="42" spans="24:25" ht="13.5">
      <c r="X42" s="7"/>
      <c r="Y42" s="7"/>
    </row>
  </sheetData>
  <sheetProtection/>
  <mergeCells count="2">
    <mergeCell ref="A5:Z5"/>
    <mergeCell ref="A6:Z6"/>
  </mergeCell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9">
      <selection activeCell="I1" sqref="I1:K3"/>
    </sheetView>
  </sheetViews>
  <sheetFormatPr defaultColWidth="9.375" defaultRowHeight="15.75"/>
  <cols>
    <col min="1" max="1" width="21.875" style="2" customWidth="1"/>
    <col min="2" max="2" width="13.25390625" style="8" customWidth="1"/>
    <col min="3" max="3" width="12.25390625" style="8" customWidth="1"/>
    <col min="4" max="4" width="11.00390625" style="5" customWidth="1"/>
    <col min="5" max="5" width="10.625" style="8" customWidth="1"/>
    <col min="6" max="6" width="10.50390625" style="8" customWidth="1"/>
    <col min="7" max="7" width="11.875" style="8" customWidth="1"/>
    <col min="8" max="8" width="12.125" style="8" customWidth="1"/>
    <col min="9" max="9" width="9.625" style="8" customWidth="1"/>
    <col min="10" max="10" width="12.375" style="8" customWidth="1"/>
    <col min="11" max="11" width="9.625" style="1" customWidth="1"/>
    <col min="12" max="16384" width="9.375" style="2" customWidth="1"/>
  </cols>
  <sheetData>
    <row r="1" spans="1:10" ht="13.5">
      <c r="A1" s="1"/>
      <c r="B1" s="10"/>
      <c r="C1" s="10"/>
      <c r="D1" s="29"/>
      <c r="E1" s="10"/>
      <c r="F1" s="10"/>
      <c r="G1" s="10"/>
      <c r="H1" s="10"/>
      <c r="I1" s="9"/>
      <c r="J1" s="10"/>
    </row>
    <row r="2" spans="1:10" ht="13.5">
      <c r="A2" s="1"/>
      <c r="B2" s="10"/>
      <c r="C2" s="10"/>
      <c r="D2" s="29"/>
      <c r="E2" s="10"/>
      <c r="F2" s="10"/>
      <c r="G2" s="10"/>
      <c r="H2" s="10"/>
      <c r="I2" s="9"/>
      <c r="J2" s="10"/>
    </row>
    <row r="3" spans="1:10" ht="13.5">
      <c r="A3" s="1"/>
      <c r="B3" s="10"/>
      <c r="C3" s="10"/>
      <c r="D3" s="29"/>
      <c r="E3" s="10"/>
      <c r="F3" s="10"/>
      <c r="G3" s="10"/>
      <c r="H3" s="10"/>
      <c r="I3" s="9"/>
      <c r="J3" s="10"/>
    </row>
    <row r="4" spans="1:10" ht="13.5">
      <c r="A4" s="1"/>
      <c r="B4" s="10"/>
      <c r="C4" s="10"/>
      <c r="D4" s="29"/>
      <c r="E4" s="10"/>
      <c r="F4" s="10"/>
      <c r="G4" s="10"/>
      <c r="H4" s="10"/>
      <c r="I4" s="10"/>
      <c r="J4" s="10"/>
    </row>
    <row r="5" spans="1:11" s="3" customFormat="1" ht="13.5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36"/>
      <c r="K5" s="14"/>
    </row>
    <row r="6" spans="1:11" s="3" customFormat="1" ht="13.5">
      <c r="A6" s="44" t="s">
        <v>64</v>
      </c>
      <c r="B6" s="44"/>
      <c r="C6" s="44"/>
      <c r="D6" s="44"/>
      <c r="E6" s="44"/>
      <c r="F6" s="44"/>
      <c r="G6" s="44"/>
      <c r="H6" s="44"/>
      <c r="I6" s="44"/>
      <c r="J6" s="36"/>
      <c r="K6" s="14"/>
    </row>
    <row r="7" spans="1:10" ht="14.25" thickBot="1">
      <c r="A7" s="1"/>
      <c r="B7" s="10"/>
      <c r="C7" s="10"/>
      <c r="D7" s="29"/>
      <c r="E7" s="10"/>
      <c r="F7" s="10"/>
      <c r="G7" s="10"/>
      <c r="H7" s="10"/>
      <c r="I7" s="10"/>
      <c r="J7" s="10"/>
    </row>
    <row r="8" spans="1:11" ht="14.25" thickBot="1">
      <c r="A8" s="30"/>
      <c r="B8" s="11" t="s">
        <v>60</v>
      </c>
      <c r="C8" s="11" t="s">
        <v>61</v>
      </c>
      <c r="D8" s="12" t="s">
        <v>18</v>
      </c>
      <c r="E8" s="12" t="s">
        <v>62</v>
      </c>
      <c r="F8" s="11" t="s">
        <v>13</v>
      </c>
      <c r="G8" s="11" t="s">
        <v>14</v>
      </c>
      <c r="H8" s="11" t="s">
        <v>15</v>
      </c>
      <c r="I8" s="13" t="s">
        <v>31</v>
      </c>
      <c r="J8" s="11" t="s">
        <v>8</v>
      </c>
      <c r="K8" s="13" t="s">
        <v>52</v>
      </c>
    </row>
    <row r="9" spans="1:11" ht="13.5">
      <c r="A9" s="15" t="s">
        <v>57</v>
      </c>
      <c r="B9" s="16">
        <v>50226.95</v>
      </c>
      <c r="C9" s="18">
        <v>79246.06</v>
      </c>
      <c r="D9" s="18">
        <v>32794.79</v>
      </c>
      <c r="E9" s="18">
        <v>13569.56</v>
      </c>
      <c r="F9" s="18">
        <v>44572.12</v>
      </c>
      <c r="G9" s="18">
        <v>39862.3</v>
      </c>
      <c r="H9" s="18">
        <v>22274.42</v>
      </c>
      <c r="I9" s="19">
        <f aca="true" t="shared" si="0" ref="I9:I23">B9+C9+D9+E9+F9+G9+H9</f>
        <v>282546.19999999995</v>
      </c>
      <c r="J9" s="21">
        <v>57750.97</v>
      </c>
      <c r="K9" s="39">
        <f aca="true" t="shared" si="1" ref="K9:K30">I9+J9</f>
        <v>340297.1699999999</v>
      </c>
    </row>
    <row r="10" spans="1:11" ht="13.5">
      <c r="A10" s="20" t="s">
        <v>22</v>
      </c>
      <c r="B10" s="18">
        <v>26943.3</v>
      </c>
      <c r="C10" s="18">
        <v>42509.99</v>
      </c>
      <c r="D10" s="18">
        <v>17592.16</v>
      </c>
      <c r="E10" s="18">
        <v>7279.14</v>
      </c>
      <c r="F10" s="18">
        <v>23909.88</v>
      </c>
      <c r="G10" s="18">
        <v>22038.37</v>
      </c>
      <c r="H10" s="18">
        <v>11948.69</v>
      </c>
      <c r="I10" s="19">
        <f t="shared" si="0"/>
        <v>152221.53</v>
      </c>
      <c r="J10" s="18">
        <v>30979.36</v>
      </c>
      <c r="K10" s="39">
        <f t="shared" si="1"/>
        <v>183200.89</v>
      </c>
    </row>
    <row r="11" spans="1:11" ht="13.5">
      <c r="A11" s="20" t="s">
        <v>5</v>
      </c>
      <c r="B11" s="18">
        <v>6841.86</v>
      </c>
      <c r="C11" s="18">
        <v>10794.88</v>
      </c>
      <c r="D11" s="18">
        <v>4499.56</v>
      </c>
      <c r="E11" s="18">
        <v>1848.46</v>
      </c>
      <c r="F11" s="18">
        <v>6071.61</v>
      </c>
      <c r="G11" s="18">
        <v>5596.39</v>
      </c>
      <c r="H11" s="18">
        <v>3034.24</v>
      </c>
      <c r="I11" s="19">
        <f t="shared" si="0"/>
        <v>38687</v>
      </c>
      <c r="J11" s="18">
        <v>7866.82</v>
      </c>
      <c r="K11" s="39">
        <f t="shared" si="1"/>
        <v>46553.82</v>
      </c>
    </row>
    <row r="12" spans="1:11" ht="13.5">
      <c r="A12" s="20" t="s">
        <v>0</v>
      </c>
      <c r="B12" s="18">
        <v>20905.91</v>
      </c>
      <c r="C12" s="18">
        <v>34692.21</v>
      </c>
      <c r="D12" s="18">
        <v>26803.56</v>
      </c>
      <c r="E12" s="18">
        <v>6691.57</v>
      </c>
      <c r="F12" s="18">
        <v>33687.05</v>
      </c>
      <c r="G12" s="18">
        <v>28392.17</v>
      </c>
      <c r="H12" s="18">
        <v>18157.86</v>
      </c>
      <c r="I12" s="19">
        <f t="shared" si="0"/>
        <v>169330.33000000002</v>
      </c>
      <c r="J12" s="18">
        <v>9364.48</v>
      </c>
      <c r="K12" s="39">
        <f t="shared" si="1"/>
        <v>178694.81000000003</v>
      </c>
    </row>
    <row r="13" spans="1:11" ht="13.5">
      <c r="A13" s="20" t="s">
        <v>30</v>
      </c>
      <c r="B13" s="18">
        <v>22235.9</v>
      </c>
      <c r="C13" s="18">
        <v>31162.7</v>
      </c>
      <c r="D13" s="18">
        <v>26803.56</v>
      </c>
      <c r="E13" s="18">
        <v>6691.57</v>
      </c>
      <c r="F13" s="18">
        <v>35851.57</v>
      </c>
      <c r="G13" s="18">
        <v>29300.83</v>
      </c>
      <c r="H13" s="18">
        <v>18157.86</v>
      </c>
      <c r="I13" s="19">
        <f t="shared" si="0"/>
        <v>170203.99</v>
      </c>
      <c r="J13" s="18">
        <v>18780.34</v>
      </c>
      <c r="K13" s="39">
        <f t="shared" si="1"/>
        <v>188984.33</v>
      </c>
    </row>
    <row r="14" spans="1:11" ht="13.5">
      <c r="A14" s="20" t="s">
        <v>1</v>
      </c>
      <c r="B14" s="18"/>
      <c r="C14" s="18">
        <v>43241.09</v>
      </c>
      <c r="D14" s="18"/>
      <c r="E14" s="18"/>
      <c r="F14" s="34"/>
      <c r="G14" s="18"/>
      <c r="H14" s="18"/>
      <c r="I14" s="19">
        <f t="shared" si="0"/>
        <v>43241.09</v>
      </c>
      <c r="J14" s="18">
        <v>36407.76</v>
      </c>
      <c r="K14" s="39">
        <f t="shared" si="1"/>
        <v>79648.85</v>
      </c>
    </row>
    <row r="15" spans="1:11" ht="13.5">
      <c r="A15" s="20" t="s">
        <v>2</v>
      </c>
      <c r="B15" s="18">
        <v>158363.36</v>
      </c>
      <c r="C15" s="18">
        <v>330574.52</v>
      </c>
      <c r="D15" s="18">
        <v>112161.64</v>
      </c>
      <c r="E15" s="18">
        <v>42003.03</v>
      </c>
      <c r="F15" s="18">
        <v>176673</v>
      </c>
      <c r="G15" s="18">
        <v>144125.55</v>
      </c>
      <c r="H15" s="18">
        <v>89086.14</v>
      </c>
      <c r="I15" s="19">
        <f t="shared" si="0"/>
        <v>1052987.24</v>
      </c>
      <c r="J15" s="18">
        <v>206836.07</v>
      </c>
      <c r="K15" s="39">
        <f t="shared" si="1"/>
        <v>1259823.31</v>
      </c>
    </row>
    <row r="16" spans="1:11" ht="13.5">
      <c r="A16" s="20" t="s">
        <v>16</v>
      </c>
      <c r="B16" s="18">
        <v>17946.23</v>
      </c>
      <c r="C16" s="18">
        <v>22233.67</v>
      </c>
      <c r="D16" s="18">
        <v>18028.99</v>
      </c>
      <c r="E16" s="18">
        <v>7275.18</v>
      </c>
      <c r="F16" s="18">
        <v>22539.44</v>
      </c>
      <c r="G16" s="18">
        <v>24898.62</v>
      </c>
      <c r="H16" s="18">
        <v>11926.13</v>
      </c>
      <c r="I16" s="19">
        <f>B16+C16+D16+E16+F16+G16+H16</f>
        <v>124848.26</v>
      </c>
      <c r="J16" s="18">
        <v>0</v>
      </c>
      <c r="K16" s="39">
        <f t="shared" si="1"/>
        <v>124848.26</v>
      </c>
    </row>
    <row r="17" spans="1:11" ht="13.5">
      <c r="A17" s="20" t="s">
        <v>3</v>
      </c>
      <c r="B17" s="18">
        <v>2070</v>
      </c>
      <c r="C17" s="18">
        <v>3542</v>
      </c>
      <c r="D17" s="18">
        <v>2944</v>
      </c>
      <c r="E17" s="18">
        <v>644</v>
      </c>
      <c r="F17" s="18">
        <v>2806</v>
      </c>
      <c r="G17" s="18">
        <v>3910</v>
      </c>
      <c r="H17" s="18">
        <v>1550</v>
      </c>
      <c r="I17" s="19">
        <f t="shared" si="0"/>
        <v>17466</v>
      </c>
      <c r="J17" s="18">
        <v>460</v>
      </c>
      <c r="K17" s="39">
        <f t="shared" si="1"/>
        <v>17926</v>
      </c>
    </row>
    <row r="18" spans="1:11" ht="13.5">
      <c r="A18" s="20" t="s">
        <v>4</v>
      </c>
      <c r="B18" s="18">
        <v>2430</v>
      </c>
      <c r="C18" s="18">
        <v>5040</v>
      </c>
      <c r="D18" s="18">
        <v>3060</v>
      </c>
      <c r="E18" s="18">
        <v>585</v>
      </c>
      <c r="F18" s="18">
        <v>5698</v>
      </c>
      <c r="G18" s="18">
        <v>7315</v>
      </c>
      <c r="H18" s="18">
        <v>1755</v>
      </c>
      <c r="I18" s="19">
        <f t="shared" si="0"/>
        <v>25883</v>
      </c>
      <c r="J18" s="18">
        <v>1169.32</v>
      </c>
      <c r="K18" s="39">
        <f t="shared" si="1"/>
        <v>27052.32</v>
      </c>
    </row>
    <row r="19" spans="1:11" ht="13.5">
      <c r="A19" s="20" t="s">
        <v>7</v>
      </c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18"/>
      <c r="K19" s="39">
        <f t="shared" si="1"/>
        <v>0</v>
      </c>
    </row>
    <row r="20" spans="1:11" ht="13.5">
      <c r="A20" s="20" t="s">
        <v>23</v>
      </c>
      <c r="B20" s="18">
        <v>2970.12</v>
      </c>
      <c r="C20" s="18">
        <v>4686.17</v>
      </c>
      <c r="D20" s="18">
        <v>1939.31</v>
      </c>
      <c r="E20" s="18">
        <v>802.42</v>
      </c>
      <c r="F20" s="18">
        <v>2635.76</v>
      </c>
      <c r="G20" s="18">
        <v>2429.39</v>
      </c>
      <c r="H20" s="18">
        <v>1317.16</v>
      </c>
      <c r="I20" s="19">
        <f t="shared" si="0"/>
        <v>16780.33</v>
      </c>
      <c r="J20" s="18">
        <v>0</v>
      </c>
      <c r="K20" s="39">
        <f t="shared" si="1"/>
        <v>16780.33</v>
      </c>
    </row>
    <row r="21" spans="1:11" ht="13.5">
      <c r="A21" s="20" t="s">
        <v>25</v>
      </c>
      <c r="B21" s="18">
        <v>558</v>
      </c>
      <c r="C21" s="18">
        <v>1152</v>
      </c>
      <c r="D21" s="18">
        <v>630</v>
      </c>
      <c r="E21" s="18">
        <v>144</v>
      </c>
      <c r="F21" s="18">
        <v>702</v>
      </c>
      <c r="G21" s="18">
        <v>900</v>
      </c>
      <c r="H21" s="18">
        <v>414</v>
      </c>
      <c r="I21" s="19">
        <f t="shared" si="0"/>
        <v>4500</v>
      </c>
      <c r="J21" s="18">
        <v>540</v>
      </c>
      <c r="K21" s="39">
        <f t="shared" si="1"/>
        <v>5040</v>
      </c>
    </row>
    <row r="22" spans="1:11" ht="13.5">
      <c r="A22" s="20" t="s">
        <v>58</v>
      </c>
      <c r="B22" s="18">
        <v>60</v>
      </c>
      <c r="C22" s="18"/>
      <c r="D22" s="18"/>
      <c r="E22" s="18"/>
      <c r="F22" s="18"/>
      <c r="G22" s="18"/>
      <c r="H22" s="18"/>
      <c r="I22" s="19">
        <f t="shared" si="0"/>
        <v>60</v>
      </c>
      <c r="J22" s="18">
        <v>0</v>
      </c>
      <c r="K22" s="39">
        <f t="shared" si="1"/>
        <v>60</v>
      </c>
    </row>
    <row r="23" spans="1:11" ht="13.5">
      <c r="A23" s="20" t="s">
        <v>27</v>
      </c>
      <c r="B23" s="18">
        <v>6258.48</v>
      </c>
      <c r="C23" s="18">
        <v>9874.37</v>
      </c>
      <c r="D23" s="18">
        <v>4086.42</v>
      </c>
      <c r="E23" s="18">
        <v>1690.84</v>
      </c>
      <c r="F23" s="18">
        <v>5553.89</v>
      </c>
      <c r="G23" s="18">
        <v>5119.2</v>
      </c>
      <c r="H23" s="18">
        <v>2775.51</v>
      </c>
      <c r="I23" s="19">
        <f t="shared" si="0"/>
        <v>35358.71</v>
      </c>
      <c r="J23" s="18">
        <v>7195.99</v>
      </c>
      <c r="K23" s="39">
        <f t="shared" si="1"/>
        <v>42554.7</v>
      </c>
    </row>
    <row r="24" spans="1:11" ht="13.5">
      <c r="A24" s="20" t="s">
        <v>24</v>
      </c>
      <c r="B24" s="18"/>
      <c r="C24" s="18"/>
      <c r="D24" s="18"/>
      <c r="E24" s="18"/>
      <c r="F24" s="18"/>
      <c r="G24" s="18"/>
      <c r="H24" s="18"/>
      <c r="I24" s="19"/>
      <c r="J24" s="18"/>
      <c r="K24" s="39">
        <f t="shared" si="1"/>
        <v>0</v>
      </c>
    </row>
    <row r="25" spans="1:11" ht="13.5">
      <c r="A25" s="20" t="s">
        <v>26</v>
      </c>
      <c r="B25" s="18"/>
      <c r="C25" s="18"/>
      <c r="D25" s="18"/>
      <c r="E25" s="18"/>
      <c r="F25" s="18"/>
      <c r="G25" s="18"/>
      <c r="H25" s="18"/>
      <c r="I25" s="19"/>
      <c r="J25" s="18">
        <v>6159.33</v>
      </c>
      <c r="K25" s="39">
        <f t="shared" si="1"/>
        <v>6159.33</v>
      </c>
    </row>
    <row r="26" spans="1:11" ht="13.5">
      <c r="A26" s="20" t="s">
        <v>59</v>
      </c>
      <c r="B26" s="18">
        <v>583.47</v>
      </c>
      <c r="C26" s="18">
        <v>6025.07</v>
      </c>
      <c r="D26" s="18">
        <v>2493.34</v>
      </c>
      <c r="E26" s="18">
        <v>157.63</v>
      </c>
      <c r="F26" s="18">
        <v>3812.48</v>
      </c>
      <c r="G26" s="18">
        <v>3514.06</v>
      </c>
      <c r="H26" s="18">
        <v>470.42</v>
      </c>
      <c r="I26" s="19">
        <f>B26+C26+D26+E26+F26+G26+H26</f>
        <v>17056.469999999998</v>
      </c>
      <c r="J26" s="18">
        <v>1219.66</v>
      </c>
      <c r="K26" s="39">
        <f t="shared" si="1"/>
        <v>18276.129999999997</v>
      </c>
    </row>
    <row r="27" spans="1:11" ht="13.5">
      <c r="A27" s="20" t="s">
        <v>34</v>
      </c>
      <c r="B27" s="18"/>
      <c r="C27" s="18"/>
      <c r="D27" s="18" t="s">
        <v>65</v>
      </c>
      <c r="E27" s="18"/>
      <c r="F27" s="18"/>
      <c r="G27" s="18"/>
      <c r="H27" s="18"/>
      <c r="I27" s="19"/>
      <c r="J27" s="18"/>
      <c r="K27" s="39">
        <f t="shared" si="1"/>
        <v>0</v>
      </c>
    </row>
    <row r="28" spans="1:11" ht="13.5">
      <c r="A28" s="20" t="s">
        <v>9</v>
      </c>
      <c r="B28" s="18"/>
      <c r="C28" s="18"/>
      <c r="D28" s="18"/>
      <c r="E28" s="18"/>
      <c r="F28" s="18"/>
      <c r="G28" s="18"/>
      <c r="H28" s="18"/>
      <c r="I28" s="19"/>
      <c r="J28" s="18">
        <v>9546.43</v>
      </c>
      <c r="K28" s="39">
        <f t="shared" si="1"/>
        <v>9546.43</v>
      </c>
    </row>
    <row r="29" spans="1:11" ht="13.5">
      <c r="A29" s="20" t="s">
        <v>10</v>
      </c>
      <c r="B29" s="18"/>
      <c r="C29" s="18"/>
      <c r="D29" s="18"/>
      <c r="E29" s="18"/>
      <c r="F29" s="18"/>
      <c r="G29" s="18"/>
      <c r="H29" s="18"/>
      <c r="I29" s="19"/>
      <c r="J29" s="18"/>
      <c r="K29" s="39">
        <f t="shared" si="1"/>
        <v>0</v>
      </c>
    </row>
    <row r="30" spans="1:11" ht="13.5">
      <c r="A30" s="20" t="s">
        <v>11</v>
      </c>
      <c r="B30" s="18"/>
      <c r="C30" s="18"/>
      <c r="D30" s="18"/>
      <c r="E30" s="18"/>
      <c r="F30" s="18"/>
      <c r="G30" s="18"/>
      <c r="H30" s="18"/>
      <c r="I30" s="19"/>
      <c r="J30" s="18">
        <v>3891.67</v>
      </c>
      <c r="K30" s="39">
        <f t="shared" si="1"/>
        <v>3891.67</v>
      </c>
    </row>
    <row r="31" spans="1:12" ht="13.5">
      <c r="A31" s="28" t="s">
        <v>46</v>
      </c>
      <c r="B31" s="19">
        <f>SUM(B9:B30)</f>
        <v>318393.57999999996</v>
      </c>
      <c r="C31" s="19">
        <f>SUM(C9:C30)</f>
        <v>624774.73</v>
      </c>
      <c r="D31" s="19">
        <f aca="true" t="shared" si="2" ref="D31:I31">SUM(D9:D27)</f>
        <v>253837.33</v>
      </c>
      <c r="E31" s="19">
        <f>SUM(E9:E27)</f>
        <v>89382.40000000001</v>
      </c>
      <c r="F31" s="19">
        <f t="shared" si="2"/>
        <v>364512.8</v>
      </c>
      <c r="G31" s="19">
        <f t="shared" si="2"/>
        <v>317401.88</v>
      </c>
      <c r="H31" s="19">
        <f t="shared" si="2"/>
        <v>182867.43000000005</v>
      </c>
      <c r="I31" s="19">
        <f t="shared" si="2"/>
        <v>2151170.15</v>
      </c>
      <c r="J31" s="19">
        <f>J9+J10+J11+J12+J13+J14+J15+J16+J17+J18+J19+J20+J21+J22+J23+J24+J25+J26+J27+J28+J29+J30</f>
        <v>398168.19999999995</v>
      </c>
      <c r="K31" s="19">
        <f>K9+K10+K11+K12+K13+K14+K15+K16+K17+K18+K19+K20+K21+K22+K23+K24+K25+K26+K27+K28+K29+K30</f>
        <v>2549338.3499999996</v>
      </c>
      <c r="L31" s="4"/>
    </row>
    <row r="32" spans="1:11" ht="13.5">
      <c r="A32" s="20" t="s">
        <v>29</v>
      </c>
      <c r="B32" s="18">
        <v>-10643.96</v>
      </c>
      <c r="C32" s="18">
        <v>-9258.11</v>
      </c>
      <c r="D32" s="18">
        <v>-5830.36</v>
      </c>
      <c r="E32" s="18">
        <v>-3292.36</v>
      </c>
      <c r="F32" s="18">
        <v>-8513.29</v>
      </c>
      <c r="G32" s="18">
        <v>-6830.24</v>
      </c>
      <c r="H32" s="18">
        <v>-2755.84</v>
      </c>
      <c r="I32" s="19">
        <f>B32+C32+D32+E32+F32+G32+H32</f>
        <v>-47124.16</v>
      </c>
      <c r="J32" s="18">
        <v>-10777.9</v>
      </c>
      <c r="K32" s="39">
        <f>I32+J32</f>
        <v>-57902.060000000005</v>
      </c>
    </row>
    <row r="33" spans="1:12" ht="13.5">
      <c r="A33" s="20" t="s">
        <v>33</v>
      </c>
      <c r="B33" s="18">
        <v>3288.66</v>
      </c>
      <c r="C33" s="18">
        <v>6402.62</v>
      </c>
      <c r="D33" s="18">
        <v>2622.66</v>
      </c>
      <c r="E33" s="18">
        <v>936.1</v>
      </c>
      <c r="F33" s="18">
        <v>3747.55</v>
      </c>
      <c r="G33" s="18">
        <v>3227.69</v>
      </c>
      <c r="H33" s="18">
        <v>1868.93</v>
      </c>
      <c r="I33" s="19">
        <f>B33+C33+D33+E33+F33+G33+H33</f>
        <v>22094.21</v>
      </c>
      <c r="J33" s="18">
        <v>4093.38</v>
      </c>
      <c r="K33" s="39">
        <f>I33+J33</f>
        <v>26187.59</v>
      </c>
      <c r="L33" s="4"/>
    </row>
    <row r="34" spans="1:12" ht="13.5">
      <c r="A34" s="28" t="s">
        <v>47</v>
      </c>
      <c r="B34" s="19">
        <f>SUM(B31+B33)</f>
        <v>321682.23999999993</v>
      </c>
      <c r="C34" s="19">
        <f aca="true" t="shared" si="3" ref="C34:K34">SUM(C31+C33)</f>
        <v>631177.35</v>
      </c>
      <c r="D34" s="19">
        <f>SUM(D31+D33)</f>
        <v>256459.99</v>
      </c>
      <c r="E34" s="19">
        <f>SUM(E31+E33)</f>
        <v>90318.50000000001</v>
      </c>
      <c r="F34" s="19">
        <f t="shared" si="3"/>
        <v>368260.35</v>
      </c>
      <c r="G34" s="19">
        <f t="shared" si="3"/>
        <v>320629.57</v>
      </c>
      <c r="H34" s="19">
        <f>SUM(H31+H33)</f>
        <v>184736.36000000004</v>
      </c>
      <c r="I34" s="19">
        <f t="shared" si="3"/>
        <v>2173264.36</v>
      </c>
      <c r="J34" s="19">
        <f>SUM(J31+J33)</f>
        <v>402261.57999999996</v>
      </c>
      <c r="K34" s="19">
        <f t="shared" si="3"/>
        <v>2575525.9399999995</v>
      </c>
      <c r="L34" s="4"/>
    </row>
    <row r="35" spans="1:10" ht="13.5">
      <c r="A35" s="1"/>
      <c r="B35" s="1"/>
      <c r="C35" s="1"/>
      <c r="D35" s="29"/>
      <c r="E35" s="10"/>
      <c r="F35" s="10"/>
      <c r="G35" s="10"/>
      <c r="H35" s="10"/>
      <c r="I35" s="10"/>
      <c r="J35" s="10"/>
    </row>
    <row r="36" spans="1:10" ht="13.5">
      <c r="A36" s="1"/>
      <c r="B36" s="1"/>
      <c r="C36" s="1"/>
      <c r="D36" s="29"/>
      <c r="E36" s="10"/>
      <c r="F36" s="10"/>
      <c r="G36" s="10"/>
      <c r="H36" s="10"/>
      <c r="I36" s="10"/>
      <c r="J36" s="10"/>
    </row>
    <row r="37" spans="1:10" ht="13.5">
      <c r="A37" s="1"/>
      <c r="B37" s="1"/>
      <c r="C37" s="1"/>
      <c r="D37" s="29"/>
      <c r="E37" s="10"/>
      <c r="F37" s="10"/>
      <c r="G37" s="10"/>
      <c r="H37" s="10"/>
      <c r="I37" s="10"/>
      <c r="J37" s="10"/>
    </row>
    <row r="38" spans="1:10" ht="13.5">
      <c r="A38" s="1"/>
      <c r="B38" s="10"/>
      <c r="C38" s="9"/>
      <c r="D38" s="29"/>
      <c r="E38" s="10"/>
      <c r="F38" s="10"/>
      <c r="G38" s="10"/>
      <c r="H38" s="10"/>
      <c r="I38" s="10"/>
      <c r="J38" s="10"/>
    </row>
    <row r="39" spans="1:10" ht="13.5">
      <c r="A39" s="1"/>
      <c r="B39" s="10"/>
      <c r="C39" s="29"/>
      <c r="D39" s="10"/>
      <c r="E39" s="10"/>
      <c r="F39" s="9"/>
      <c r="G39" s="9"/>
      <c r="H39" s="10"/>
      <c r="I39" s="10"/>
      <c r="J39" s="10"/>
    </row>
    <row r="40" spans="3:7" ht="13.5">
      <c r="C40" s="9"/>
      <c r="D40" s="29"/>
      <c r="E40" s="10"/>
      <c r="F40" s="9"/>
      <c r="G40" s="9"/>
    </row>
    <row r="41" spans="3:7" ht="13.5">
      <c r="C41" s="9"/>
      <c r="D41" s="29"/>
      <c r="E41" s="10"/>
      <c r="F41" s="9"/>
      <c r="G41" s="9"/>
    </row>
  </sheetData>
  <sheetProtection/>
  <mergeCells count="2">
    <mergeCell ref="A5:I5"/>
    <mergeCell ref="A6:I6"/>
  </mergeCells>
  <printOptions/>
  <pageMargins left="0.11811023622047245" right="0" top="0.3937007874015748" bottom="0.1574803149606299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0">
      <selection activeCell="C36" sqref="C36:G39"/>
    </sheetView>
  </sheetViews>
  <sheetFormatPr defaultColWidth="9.375" defaultRowHeight="15.75"/>
  <cols>
    <col min="1" max="1" width="21.875" style="2" customWidth="1"/>
    <col min="2" max="2" width="13.25390625" style="8" customWidth="1"/>
    <col min="3" max="3" width="12.25390625" style="8" customWidth="1"/>
    <col min="4" max="4" width="11.00390625" style="5" customWidth="1"/>
    <col min="5" max="5" width="10.625" style="8" customWidth="1"/>
    <col min="6" max="6" width="10.50390625" style="8" customWidth="1"/>
    <col min="7" max="7" width="11.875" style="8" customWidth="1"/>
    <col min="8" max="8" width="12.125" style="8" customWidth="1"/>
    <col min="9" max="9" width="9.625" style="8" customWidth="1"/>
    <col min="10" max="10" width="12.375" style="8" customWidth="1"/>
    <col min="11" max="11" width="9.625" style="1" customWidth="1"/>
    <col min="12" max="16384" width="9.375" style="2" customWidth="1"/>
  </cols>
  <sheetData>
    <row r="1" spans="1:10" ht="13.5">
      <c r="A1" s="1"/>
      <c r="B1" s="10"/>
      <c r="C1" s="10"/>
      <c r="D1" s="29"/>
      <c r="E1" s="10"/>
      <c r="F1" s="10"/>
      <c r="G1" s="10"/>
      <c r="H1" s="10"/>
      <c r="I1" s="9"/>
      <c r="J1" s="10"/>
    </row>
    <row r="2" spans="1:10" ht="13.5">
      <c r="A2" s="1"/>
      <c r="B2" s="10"/>
      <c r="C2" s="10"/>
      <c r="D2" s="29"/>
      <c r="E2" s="10"/>
      <c r="F2" s="10"/>
      <c r="G2" s="10"/>
      <c r="H2" s="10"/>
      <c r="I2" s="9"/>
      <c r="J2" s="10"/>
    </row>
    <row r="3" spans="1:10" ht="13.5">
      <c r="A3" s="1"/>
      <c r="B3" s="10"/>
      <c r="C3" s="10"/>
      <c r="D3" s="29"/>
      <c r="E3" s="10"/>
      <c r="F3" s="10"/>
      <c r="G3" s="10"/>
      <c r="H3" s="10"/>
      <c r="I3" s="9"/>
      <c r="J3" s="10"/>
    </row>
    <row r="4" spans="1:10" ht="13.5">
      <c r="A4" s="1"/>
      <c r="B4" s="10"/>
      <c r="C4" s="10"/>
      <c r="D4" s="29"/>
      <c r="E4" s="10"/>
      <c r="F4" s="10"/>
      <c r="G4" s="10"/>
      <c r="H4" s="10"/>
      <c r="I4" s="10"/>
      <c r="J4" s="10"/>
    </row>
    <row r="5" spans="1:11" s="3" customFormat="1" ht="13.5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36"/>
      <c r="K5" s="14"/>
    </row>
    <row r="6" spans="1:11" s="3" customFormat="1" ht="13.5">
      <c r="A6" s="44" t="s">
        <v>66</v>
      </c>
      <c r="B6" s="44"/>
      <c r="C6" s="44"/>
      <c r="D6" s="44"/>
      <c r="E6" s="44"/>
      <c r="F6" s="44"/>
      <c r="G6" s="44"/>
      <c r="H6" s="44"/>
      <c r="I6" s="44"/>
      <c r="J6" s="36"/>
      <c r="K6" s="14"/>
    </row>
    <row r="7" spans="1:10" ht="14.25" thickBot="1">
      <c r="A7" s="1"/>
      <c r="B7" s="10"/>
      <c r="C7" s="10"/>
      <c r="D7" s="29"/>
      <c r="E7" s="10"/>
      <c r="F7" s="10"/>
      <c r="G7" s="10"/>
      <c r="H7" s="10"/>
      <c r="I7" s="10"/>
      <c r="J7" s="10"/>
    </row>
    <row r="8" spans="1:11" ht="14.25" thickBot="1">
      <c r="A8" s="30"/>
      <c r="B8" s="11" t="s">
        <v>60</v>
      </c>
      <c r="C8" s="11" t="s">
        <v>61</v>
      </c>
      <c r="D8" s="12" t="s">
        <v>18</v>
      </c>
      <c r="E8" s="12" t="s">
        <v>62</v>
      </c>
      <c r="F8" s="11" t="s">
        <v>13</v>
      </c>
      <c r="G8" s="11" t="s">
        <v>14</v>
      </c>
      <c r="H8" s="11" t="s">
        <v>15</v>
      </c>
      <c r="I8" s="13" t="s">
        <v>31</v>
      </c>
      <c r="J8" s="11" t="s">
        <v>8</v>
      </c>
      <c r="K8" s="13" t="s">
        <v>52</v>
      </c>
    </row>
    <row r="9" spans="1:11" ht="13.5">
      <c r="A9" s="15" t="s">
        <v>57</v>
      </c>
      <c r="B9" s="16">
        <v>50226.95</v>
      </c>
      <c r="C9" s="18">
        <v>79246.06</v>
      </c>
      <c r="D9" s="18">
        <v>32794.79</v>
      </c>
      <c r="E9" s="18">
        <v>13569.56</v>
      </c>
      <c r="F9" s="18">
        <v>44572.12</v>
      </c>
      <c r="G9" s="18">
        <v>39862.3</v>
      </c>
      <c r="H9" s="18">
        <v>22274.42</v>
      </c>
      <c r="I9" s="19">
        <f aca="true" t="shared" si="0" ref="I9:I23">B9+C9+D9+E9+F9+G9+H9</f>
        <v>282546.19999999995</v>
      </c>
      <c r="J9" s="21">
        <v>57750.97</v>
      </c>
      <c r="K9" s="39">
        <f aca="true" t="shared" si="1" ref="K9:K30">I9+J9</f>
        <v>340297.1699999999</v>
      </c>
    </row>
    <row r="10" spans="1:11" ht="13.5">
      <c r="A10" s="20" t="s">
        <v>22</v>
      </c>
      <c r="B10" s="18">
        <v>26943.3</v>
      </c>
      <c r="C10" s="18">
        <v>42509.99</v>
      </c>
      <c r="D10" s="18">
        <v>17592.16</v>
      </c>
      <c r="E10" s="18">
        <v>7279.14</v>
      </c>
      <c r="F10" s="18">
        <v>23909.88</v>
      </c>
      <c r="G10" s="18">
        <v>22038.37</v>
      </c>
      <c r="H10" s="18">
        <v>11948.69</v>
      </c>
      <c r="I10" s="19">
        <f t="shared" si="0"/>
        <v>152221.53</v>
      </c>
      <c r="J10" s="18">
        <v>30979.36</v>
      </c>
      <c r="K10" s="39">
        <f t="shared" si="1"/>
        <v>183200.89</v>
      </c>
    </row>
    <row r="11" spans="1:11" ht="13.5">
      <c r="A11" s="20" t="s">
        <v>5</v>
      </c>
      <c r="B11" s="18">
        <v>6841.86</v>
      </c>
      <c r="C11" s="18">
        <v>10794.88</v>
      </c>
      <c r="D11" s="18">
        <v>4499.56</v>
      </c>
      <c r="E11" s="18">
        <v>1848.46</v>
      </c>
      <c r="F11" s="18">
        <v>6071.61</v>
      </c>
      <c r="G11" s="18">
        <v>5596.39</v>
      </c>
      <c r="H11" s="18">
        <v>3034.24</v>
      </c>
      <c r="I11" s="19">
        <f t="shared" si="0"/>
        <v>38687</v>
      </c>
      <c r="J11" s="18">
        <v>7866.82</v>
      </c>
      <c r="K11" s="39">
        <f t="shared" si="1"/>
        <v>46553.82</v>
      </c>
    </row>
    <row r="12" spans="1:11" ht="13.5">
      <c r="A12" s="20" t="s">
        <v>0</v>
      </c>
      <c r="B12" s="18">
        <v>26039.13</v>
      </c>
      <c r="C12" s="18">
        <v>33706.86</v>
      </c>
      <c r="D12" s="18">
        <v>28538.97</v>
      </c>
      <c r="E12" s="18">
        <v>8070.53</v>
      </c>
      <c r="F12" s="18">
        <v>30561.65</v>
      </c>
      <c r="G12" s="18">
        <v>22706.59</v>
      </c>
      <c r="H12" s="18">
        <v>12505.89</v>
      </c>
      <c r="I12" s="19">
        <f t="shared" si="0"/>
        <v>162129.62</v>
      </c>
      <c r="J12" s="18">
        <v>7789.05</v>
      </c>
      <c r="K12" s="39">
        <f t="shared" si="1"/>
        <v>169918.66999999998</v>
      </c>
    </row>
    <row r="13" spans="1:11" ht="13.5">
      <c r="A13" s="20" t="s">
        <v>30</v>
      </c>
      <c r="B13" s="18">
        <v>24709.14</v>
      </c>
      <c r="C13" s="18">
        <v>85988.1</v>
      </c>
      <c r="D13" s="18">
        <v>28538.97</v>
      </c>
      <c r="E13" s="18">
        <v>8070.53</v>
      </c>
      <c r="F13" s="18">
        <v>28397.13</v>
      </c>
      <c r="G13" s="18">
        <v>21809.93</v>
      </c>
      <c r="H13" s="18">
        <v>12505.89</v>
      </c>
      <c r="I13" s="19">
        <f t="shared" si="0"/>
        <v>210019.69</v>
      </c>
      <c r="J13" s="18">
        <v>18654.95</v>
      </c>
      <c r="K13" s="39">
        <f t="shared" si="1"/>
        <v>228674.64</v>
      </c>
    </row>
    <row r="14" spans="1:11" ht="13.5">
      <c r="A14" s="20" t="s">
        <v>1</v>
      </c>
      <c r="B14" s="18"/>
      <c r="C14" s="18">
        <v>38942.42</v>
      </c>
      <c r="D14" s="18"/>
      <c r="E14" s="18"/>
      <c r="F14" s="34"/>
      <c r="G14" s="18"/>
      <c r="H14" s="18"/>
      <c r="I14" s="19">
        <f t="shared" si="0"/>
        <v>38942.42</v>
      </c>
      <c r="J14" s="18">
        <v>44267.55</v>
      </c>
      <c r="K14" s="39">
        <f t="shared" si="1"/>
        <v>83209.97</v>
      </c>
    </row>
    <row r="15" spans="1:11" ht="13.5">
      <c r="A15" s="20" t="s">
        <v>2</v>
      </c>
      <c r="B15" s="18">
        <v>158363.36</v>
      </c>
      <c r="C15" s="18">
        <v>273422.51</v>
      </c>
      <c r="D15" s="18">
        <v>88121.18</v>
      </c>
      <c r="E15" s="18">
        <v>42003.03</v>
      </c>
      <c r="F15" s="18">
        <v>155969.49</v>
      </c>
      <c r="G15" s="18">
        <v>185732.29</v>
      </c>
      <c r="H15" s="18">
        <v>86286.3</v>
      </c>
      <c r="I15" s="19">
        <f t="shared" si="0"/>
        <v>989898.16</v>
      </c>
      <c r="J15" s="18">
        <v>206836.07</v>
      </c>
      <c r="K15" s="39">
        <f t="shared" si="1"/>
        <v>1196734.23</v>
      </c>
    </row>
    <row r="16" spans="1:11" ht="13.5">
      <c r="A16" s="20" t="s">
        <v>16</v>
      </c>
      <c r="B16" s="18">
        <v>52748.77</v>
      </c>
      <c r="C16" s="18">
        <v>24452.9</v>
      </c>
      <c r="D16" s="18">
        <v>22264.56</v>
      </c>
      <c r="E16" s="18">
        <v>7349.2</v>
      </c>
      <c r="F16" s="18">
        <v>25496.69</v>
      </c>
      <c r="G16" s="18">
        <v>25987.97</v>
      </c>
      <c r="H16" s="18">
        <v>12698.49</v>
      </c>
      <c r="I16" s="19">
        <f t="shared" si="0"/>
        <v>170998.58</v>
      </c>
      <c r="J16" s="18">
        <v>0</v>
      </c>
      <c r="K16" s="39">
        <f t="shared" si="1"/>
        <v>170998.58</v>
      </c>
    </row>
    <row r="17" spans="1:11" ht="13.5">
      <c r="A17" s="20" t="s">
        <v>3</v>
      </c>
      <c r="B17" s="18">
        <v>2070</v>
      </c>
      <c r="C17" s="18">
        <v>3542</v>
      </c>
      <c r="D17" s="18">
        <v>2944</v>
      </c>
      <c r="E17" s="18">
        <v>644</v>
      </c>
      <c r="F17" s="18">
        <v>2806</v>
      </c>
      <c r="G17" s="18">
        <v>3910</v>
      </c>
      <c r="H17" s="18">
        <v>1426</v>
      </c>
      <c r="I17" s="19">
        <f t="shared" si="0"/>
        <v>17342</v>
      </c>
      <c r="J17" s="18">
        <v>460</v>
      </c>
      <c r="K17" s="39">
        <f t="shared" si="1"/>
        <v>17802</v>
      </c>
    </row>
    <row r="18" spans="1:11" ht="13.5">
      <c r="A18" s="20" t="s">
        <v>4</v>
      </c>
      <c r="B18" s="18">
        <v>2430</v>
      </c>
      <c r="C18" s="18">
        <v>5040</v>
      </c>
      <c r="D18" s="18">
        <v>3060</v>
      </c>
      <c r="E18" s="18">
        <v>585</v>
      </c>
      <c r="F18" s="18">
        <v>5698</v>
      </c>
      <c r="G18" s="18">
        <v>7315</v>
      </c>
      <c r="H18" s="18">
        <v>1755</v>
      </c>
      <c r="I18" s="19">
        <f t="shared" si="0"/>
        <v>25883</v>
      </c>
      <c r="J18" s="18">
        <v>1169.32</v>
      </c>
      <c r="K18" s="39">
        <f t="shared" si="1"/>
        <v>27052.32</v>
      </c>
    </row>
    <row r="19" spans="1:11" ht="13.5">
      <c r="A19" s="20" t="s">
        <v>7</v>
      </c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18"/>
      <c r="K19" s="39">
        <f t="shared" si="1"/>
        <v>0</v>
      </c>
    </row>
    <row r="20" spans="1:11" ht="13.5">
      <c r="A20" s="20" t="s">
        <v>23</v>
      </c>
      <c r="B20" s="18">
        <v>2970.12</v>
      </c>
      <c r="C20" s="18">
        <v>4686.17</v>
      </c>
      <c r="D20" s="18">
        <v>1939.31</v>
      </c>
      <c r="E20" s="18">
        <v>802.42</v>
      </c>
      <c r="F20" s="18">
        <v>2635.76</v>
      </c>
      <c r="G20" s="18">
        <v>2429.39</v>
      </c>
      <c r="H20" s="18">
        <v>1317.16</v>
      </c>
      <c r="I20" s="19">
        <f t="shared" si="0"/>
        <v>16780.33</v>
      </c>
      <c r="J20" s="18">
        <v>0</v>
      </c>
      <c r="K20" s="39">
        <f t="shared" si="1"/>
        <v>16780.33</v>
      </c>
    </row>
    <row r="21" spans="1:11" ht="13.5">
      <c r="A21" s="20" t="s">
        <v>25</v>
      </c>
      <c r="B21" s="18">
        <v>558</v>
      </c>
      <c r="C21" s="18">
        <v>1152</v>
      </c>
      <c r="D21" s="18">
        <v>657</v>
      </c>
      <c r="E21" s="18">
        <v>144</v>
      </c>
      <c r="F21" s="18">
        <v>702</v>
      </c>
      <c r="G21" s="18">
        <v>900</v>
      </c>
      <c r="H21" s="18">
        <v>414</v>
      </c>
      <c r="I21" s="19">
        <f t="shared" si="0"/>
        <v>4527</v>
      </c>
      <c r="J21" s="18">
        <v>540</v>
      </c>
      <c r="K21" s="39">
        <f t="shared" si="1"/>
        <v>5067</v>
      </c>
    </row>
    <row r="22" spans="1:11" ht="13.5">
      <c r="A22" s="20" t="s">
        <v>58</v>
      </c>
      <c r="B22" s="18">
        <v>60</v>
      </c>
      <c r="C22" s="18"/>
      <c r="D22" s="18"/>
      <c r="E22" s="18"/>
      <c r="F22" s="18"/>
      <c r="G22" s="18"/>
      <c r="H22" s="18"/>
      <c r="I22" s="19">
        <f t="shared" si="0"/>
        <v>60</v>
      </c>
      <c r="J22" s="18">
        <v>0</v>
      </c>
      <c r="K22" s="39">
        <f t="shared" si="1"/>
        <v>60</v>
      </c>
    </row>
    <row r="23" spans="1:11" ht="13.5">
      <c r="A23" s="20" t="s">
        <v>27</v>
      </c>
      <c r="B23" s="18">
        <v>6258.48</v>
      </c>
      <c r="C23" s="18">
        <v>9874.37</v>
      </c>
      <c r="D23" s="18">
        <v>4086.42</v>
      </c>
      <c r="E23" s="18">
        <v>1690.84</v>
      </c>
      <c r="F23" s="18">
        <v>5553.89</v>
      </c>
      <c r="G23" s="18">
        <v>5119.2</v>
      </c>
      <c r="H23" s="18">
        <v>2775.51</v>
      </c>
      <c r="I23" s="19">
        <f t="shared" si="0"/>
        <v>35358.71</v>
      </c>
      <c r="J23" s="18">
        <v>7195.99</v>
      </c>
      <c r="K23" s="39">
        <f t="shared" si="1"/>
        <v>42554.7</v>
      </c>
    </row>
    <row r="24" spans="1:11" ht="13.5">
      <c r="A24" s="20" t="s">
        <v>24</v>
      </c>
      <c r="B24" s="18"/>
      <c r="C24" s="18"/>
      <c r="D24" s="18"/>
      <c r="E24" s="18"/>
      <c r="F24" s="18"/>
      <c r="G24" s="18"/>
      <c r="H24" s="18"/>
      <c r="I24" s="19"/>
      <c r="J24" s="18"/>
      <c r="K24" s="39">
        <f t="shared" si="1"/>
        <v>0</v>
      </c>
    </row>
    <row r="25" spans="1:11" ht="13.5">
      <c r="A25" s="20" t="s">
        <v>26</v>
      </c>
      <c r="B25" s="18"/>
      <c r="C25" s="18"/>
      <c r="D25" s="18"/>
      <c r="E25" s="18"/>
      <c r="F25" s="18"/>
      <c r="G25" s="18"/>
      <c r="H25" s="18"/>
      <c r="I25" s="19"/>
      <c r="J25" s="18">
        <v>6159.33</v>
      </c>
      <c r="K25" s="39">
        <f t="shared" si="1"/>
        <v>6159.33</v>
      </c>
    </row>
    <row r="26" spans="1:11" ht="13.5">
      <c r="A26" s="20" t="s">
        <v>59</v>
      </c>
      <c r="B26" s="18">
        <v>583.47</v>
      </c>
      <c r="C26" s="18">
        <v>6025.07</v>
      </c>
      <c r="D26" s="18">
        <v>2493.34</v>
      </c>
      <c r="E26" s="18">
        <v>157.63</v>
      </c>
      <c r="F26" s="18">
        <v>3812.48</v>
      </c>
      <c r="G26" s="18">
        <v>3514.06</v>
      </c>
      <c r="H26" s="18">
        <v>470.42</v>
      </c>
      <c r="I26" s="19">
        <f>B26+C26+D26+E26+F26+G26+H26</f>
        <v>17056.469999999998</v>
      </c>
      <c r="J26" s="18">
        <v>1219.66</v>
      </c>
      <c r="K26" s="39">
        <f t="shared" si="1"/>
        <v>18276.129999999997</v>
      </c>
    </row>
    <row r="27" spans="1:11" ht="13.5">
      <c r="A27" s="20" t="s">
        <v>34</v>
      </c>
      <c r="B27" s="18"/>
      <c r="C27" s="18"/>
      <c r="D27" s="18"/>
      <c r="E27" s="18"/>
      <c r="F27" s="18"/>
      <c r="G27" s="18"/>
      <c r="H27" s="18"/>
      <c r="I27" s="19"/>
      <c r="J27" s="18"/>
      <c r="K27" s="39">
        <f t="shared" si="1"/>
        <v>0</v>
      </c>
    </row>
    <row r="28" spans="1:11" ht="13.5">
      <c r="A28" s="20" t="s">
        <v>9</v>
      </c>
      <c r="B28" s="18"/>
      <c r="C28" s="18"/>
      <c r="D28" s="18"/>
      <c r="E28" s="18"/>
      <c r="F28" s="18"/>
      <c r="G28" s="18"/>
      <c r="H28" s="18"/>
      <c r="I28" s="19"/>
      <c r="J28" s="18">
        <v>9546.43</v>
      </c>
      <c r="K28" s="39">
        <f t="shared" si="1"/>
        <v>9546.43</v>
      </c>
    </row>
    <row r="29" spans="1:11" ht="13.5">
      <c r="A29" s="20" t="s">
        <v>10</v>
      </c>
      <c r="B29" s="18"/>
      <c r="C29" s="18"/>
      <c r="D29" s="18"/>
      <c r="E29" s="18"/>
      <c r="F29" s="18"/>
      <c r="G29" s="18"/>
      <c r="H29" s="18"/>
      <c r="I29" s="19"/>
      <c r="J29" s="18"/>
      <c r="K29" s="39">
        <f t="shared" si="1"/>
        <v>0</v>
      </c>
    </row>
    <row r="30" spans="1:11" ht="13.5">
      <c r="A30" s="20" t="s">
        <v>11</v>
      </c>
      <c r="B30" s="18"/>
      <c r="C30" s="18"/>
      <c r="D30" s="18"/>
      <c r="E30" s="18"/>
      <c r="F30" s="18"/>
      <c r="G30" s="18"/>
      <c r="H30" s="18"/>
      <c r="I30" s="19"/>
      <c r="J30" s="18">
        <v>3508.96</v>
      </c>
      <c r="K30" s="39">
        <f t="shared" si="1"/>
        <v>3508.96</v>
      </c>
    </row>
    <row r="31" spans="1:12" ht="13.5">
      <c r="A31" s="28" t="s">
        <v>46</v>
      </c>
      <c r="B31" s="19">
        <f>SUM(B9:B30)</f>
        <v>360802.57999999996</v>
      </c>
      <c r="C31" s="19">
        <f>SUM(C9:C30)</f>
        <v>619383.3300000001</v>
      </c>
      <c r="D31" s="19">
        <f aca="true" t="shared" si="2" ref="D31:I31">SUM(D9:D27)</f>
        <v>237530.26</v>
      </c>
      <c r="E31" s="19">
        <f>SUM(E9:E27)</f>
        <v>92214.34</v>
      </c>
      <c r="F31" s="19">
        <f t="shared" si="2"/>
        <v>336186.7</v>
      </c>
      <c r="G31" s="19">
        <f t="shared" si="2"/>
        <v>346921.49</v>
      </c>
      <c r="H31" s="19">
        <f t="shared" si="2"/>
        <v>169412.01</v>
      </c>
      <c r="I31" s="19">
        <f t="shared" si="2"/>
        <v>2162450.7100000004</v>
      </c>
      <c r="J31" s="19">
        <f>J9+J10+J11+J12+J13+J14+J15+J16+J17+J18+J19+J20+J21+J22+J23+J24+J25+J26+J27+J28+J29+J30</f>
        <v>403944.46</v>
      </c>
      <c r="K31" s="19">
        <f>K9+K10+K11+K12+K13+K14+K15+K16+K17+K18+K19+K20+K21+K22+K23+K24+K25+K26+K27+K28+K29+K30</f>
        <v>2566395.17</v>
      </c>
      <c r="L31" s="4"/>
    </row>
    <row r="32" spans="1:11" ht="13.5">
      <c r="A32" s="20" t="s">
        <v>29</v>
      </c>
      <c r="B32" s="18">
        <v>-2202.03</v>
      </c>
      <c r="C32" s="18">
        <v>39764.93</v>
      </c>
      <c r="D32" s="18">
        <v>-2388.13</v>
      </c>
      <c r="E32" s="18">
        <v>0</v>
      </c>
      <c r="F32" s="18">
        <v>-5577.62</v>
      </c>
      <c r="G32" s="18">
        <v>-10401.2</v>
      </c>
      <c r="H32" s="18">
        <v>-4446.04</v>
      </c>
      <c r="I32" s="19">
        <f>B32+C32+D32+E32+F32+G32+H32</f>
        <v>14749.910000000003</v>
      </c>
      <c r="J32" s="18">
        <v>-5858.15</v>
      </c>
      <c r="K32" s="39">
        <f>I32+J32</f>
        <v>8891.760000000004</v>
      </c>
    </row>
    <row r="33" spans="1:12" ht="13.5">
      <c r="A33" s="20" t="s">
        <v>33</v>
      </c>
      <c r="B33" s="18">
        <v>3664.96</v>
      </c>
      <c r="C33" s="18">
        <v>6333.16</v>
      </c>
      <c r="D33" s="18">
        <v>2413.76</v>
      </c>
      <c r="E33" s="18">
        <v>931.46</v>
      </c>
      <c r="F33" s="18">
        <v>3452.19</v>
      </c>
      <c r="G33" s="18">
        <v>3594.93</v>
      </c>
      <c r="H33" s="18">
        <v>1756.16</v>
      </c>
      <c r="I33" s="19">
        <f>B33+C33+D33+E33+F33+G33+H33</f>
        <v>22146.62</v>
      </c>
      <c r="J33" s="18">
        <v>4141.48</v>
      </c>
      <c r="K33" s="39">
        <f>I33+J33</f>
        <v>26288.1</v>
      </c>
      <c r="L33" s="4"/>
    </row>
    <row r="34" spans="1:12" ht="13.5">
      <c r="A34" s="28" t="s">
        <v>47</v>
      </c>
      <c r="B34" s="19">
        <f>SUM(B31+B33)</f>
        <v>364467.54</v>
      </c>
      <c r="C34" s="19">
        <f>SUM(C31+C33)</f>
        <v>625716.4900000001</v>
      </c>
      <c r="D34" s="19">
        <f>SUM(D31+D33)</f>
        <v>239944.02000000002</v>
      </c>
      <c r="E34" s="19">
        <f>SUM(E31+E33)</f>
        <v>93145.8</v>
      </c>
      <c r="F34" s="19">
        <f aca="true" t="shared" si="3" ref="F34:K34">SUM(F31+F33)</f>
        <v>339638.89</v>
      </c>
      <c r="G34" s="19">
        <f t="shared" si="3"/>
        <v>350516.42</v>
      </c>
      <c r="H34" s="19">
        <f>SUM(H31+H33)</f>
        <v>171168.17</v>
      </c>
      <c r="I34" s="19">
        <f t="shared" si="3"/>
        <v>2184597.3300000005</v>
      </c>
      <c r="J34" s="19">
        <f>SUM(J31+J33)</f>
        <v>408085.94</v>
      </c>
      <c r="K34" s="19">
        <f t="shared" si="3"/>
        <v>2592683.27</v>
      </c>
      <c r="L34" s="4"/>
    </row>
    <row r="35" spans="1:10" ht="13.5">
      <c r="A35" s="1"/>
      <c r="B35" s="1"/>
      <c r="C35" s="1"/>
      <c r="D35" s="29"/>
      <c r="E35" s="10"/>
      <c r="F35" s="10"/>
      <c r="G35" s="10"/>
      <c r="H35" s="10"/>
      <c r="I35" s="10"/>
      <c r="J35" s="10"/>
    </row>
    <row r="36" spans="1:10" ht="13.5">
      <c r="A36" s="1"/>
      <c r="B36" s="1"/>
      <c r="C36" s="1"/>
      <c r="D36" s="29"/>
      <c r="E36" s="10"/>
      <c r="F36" s="10"/>
      <c r="G36" s="10"/>
      <c r="H36" s="10"/>
      <c r="I36" s="10"/>
      <c r="J36" s="10"/>
    </row>
    <row r="37" spans="1:10" ht="13.5">
      <c r="A37" s="1"/>
      <c r="B37" s="1"/>
      <c r="C37" s="1"/>
      <c r="D37" s="29"/>
      <c r="E37" s="10"/>
      <c r="F37" s="10"/>
      <c r="G37" s="10"/>
      <c r="H37" s="10"/>
      <c r="I37" s="10"/>
      <c r="J37" s="10"/>
    </row>
    <row r="38" spans="1:10" ht="13.5">
      <c r="A38" s="1"/>
      <c r="B38" s="10"/>
      <c r="C38" s="9"/>
      <c r="D38" s="29"/>
      <c r="E38" s="10"/>
      <c r="F38" s="10"/>
      <c r="G38" s="10"/>
      <c r="H38" s="10"/>
      <c r="I38" s="10"/>
      <c r="J38" s="10"/>
    </row>
    <row r="39" spans="1:10" ht="13.5">
      <c r="A39" s="1"/>
      <c r="B39" s="10"/>
      <c r="C39" s="29"/>
      <c r="D39" s="10"/>
      <c r="E39" s="10"/>
      <c r="F39" s="9"/>
      <c r="G39" s="9"/>
      <c r="H39" s="10"/>
      <c r="I39" s="10"/>
      <c r="J39" s="10"/>
    </row>
    <row r="40" spans="3:7" ht="13.5">
      <c r="C40" s="9"/>
      <c r="D40" s="29"/>
      <c r="E40" s="10"/>
      <c r="F40" s="9"/>
      <c r="G40" s="9"/>
    </row>
    <row r="41" spans="3:7" ht="13.5">
      <c r="C41" s="9"/>
      <c r="D41" s="29"/>
      <c r="E41" s="10"/>
      <c r="F41" s="9"/>
      <c r="G41" s="9"/>
    </row>
  </sheetData>
  <sheetProtection/>
  <mergeCells count="2">
    <mergeCell ref="A5:I5"/>
    <mergeCell ref="A6:I6"/>
  </mergeCells>
  <printOptions/>
  <pageMargins left="0.11811023622047245" right="0.11811023622047245" top="0.5511811023622047" bottom="0.1574803149606299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2"/>
  <sheetViews>
    <sheetView zoomScalePageLayoutView="0" workbookViewId="0" topLeftCell="A16">
      <selection activeCell="U48" sqref="U48"/>
    </sheetView>
  </sheetViews>
  <sheetFormatPr defaultColWidth="9.375" defaultRowHeight="15.75"/>
  <cols>
    <col min="1" max="1" width="18.375" style="2" customWidth="1"/>
    <col min="2" max="2" width="12.125" style="8" hidden="1" customWidth="1"/>
    <col min="3" max="4" width="11.875" style="8" hidden="1" customWidth="1"/>
    <col min="5" max="5" width="12.375" style="8" customWidth="1"/>
    <col min="6" max="8" width="12.25390625" style="8" hidden="1" customWidth="1"/>
    <col min="9" max="9" width="13.125" style="8" customWidth="1"/>
    <col min="10" max="12" width="11.00390625" style="5" hidden="1" customWidth="1"/>
    <col min="13" max="13" width="11.375" style="5" customWidth="1"/>
    <col min="14" max="16" width="10.625" style="8" hidden="1" customWidth="1"/>
    <col min="17" max="17" width="10.625" style="8" customWidth="1"/>
    <col min="18" max="20" width="10.50390625" style="8" hidden="1" customWidth="1"/>
    <col min="21" max="21" width="10.50390625" style="8" customWidth="1"/>
    <col min="22" max="24" width="11.875" style="8" hidden="1" customWidth="1"/>
    <col min="25" max="25" width="12.875" style="8" customWidth="1"/>
    <col min="26" max="28" width="12.125" style="8" hidden="1" customWidth="1"/>
    <col min="29" max="29" width="10.625" style="8" customWidth="1"/>
    <col min="30" max="32" width="12.625" style="8" hidden="1" customWidth="1"/>
    <col min="33" max="33" width="13.50390625" style="8" customWidth="1"/>
    <col min="34" max="34" width="15.125" style="8" customWidth="1"/>
    <col min="35" max="35" width="9.625" style="2" customWidth="1"/>
    <col min="36" max="16384" width="9.375" style="2" customWidth="1"/>
  </cols>
  <sheetData>
    <row r="1" spans="1:34" ht="13.5">
      <c r="A1" s="1"/>
      <c r="B1" s="10"/>
      <c r="C1" s="10"/>
      <c r="D1" s="10"/>
      <c r="E1" s="10"/>
      <c r="F1" s="10"/>
      <c r="G1" s="10"/>
      <c r="H1" s="10"/>
      <c r="I1" s="10"/>
      <c r="J1" s="29"/>
      <c r="K1" s="29"/>
      <c r="L1" s="29"/>
      <c r="M1" s="2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3.5">
      <c r="A2" s="1"/>
      <c r="B2" s="10"/>
      <c r="C2" s="10"/>
      <c r="D2" s="10"/>
      <c r="E2" s="10"/>
      <c r="F2" s="10"/>
      <c r="G2" s="10"/>
      <c r="H2" s="10"/>
      <c r="I2" s="10"/>
      <c r="J2" s="29"/>
      <c r="K2" s="29"/>
      <c r="L2" s="29"/>
      <c r="M2" s="2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3.5">
      <c r="A3" s="1"/>
      <c r="B3" s="10"/>
      <c r="C3" s="10"/>
      <c r="D3" s="10"/>
      <c r="E3" s="10"/>
      <c r="F3" s="10"/>
      <c r="G3" s="10"/>
      <c r="H3" s="10"/>
      <c r="I3" s="10"/>
      <c r="J3" s="29"/>
      <c r="K3" s="29"/>
      <c r="L3" s="29"/>
      <c r="M3" s="2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3.5">
      <c r="A4" s="1"/>
      <c r="B4" s="10"/>
      <c r="C4" s="10"/>
      <c r="D4" s="10"/>
      <c r="E4" s="10"/>
      <c r="F4" s="10"/>
      <c r="G4" s="10"/>
      <c r="H4" s="10"/>
      <c r="I4" s="10"/>
      <c r="J4" s="29"/>
      <c r="K4" s="29"/>
      <c r="L4" s="29"/>
      <c r="M4" s="2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s="3" customFormat="1" ht="13.5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34" s="3" customFormat="1" ht="13.5">
      <c r="A6" s="44" t="s">
        <v>77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ht="14.25" thickBot="1">
      <c r="A7" s="1"/>
      <c r="B7" s="36" t="s">
        <v>32</v>
      </c>
      <c r="C7" s="36" t="s">
        <v>75</v>
      </c>
      <c r="D7" s="36" t="s">
        <v>76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10"/>
    </row>
    <row r="8" spans="1:34" ht="14.25" thickBot="1">
      <c r="A8" s="30"/>
      <c r="B8" s="11" t="s">
        <v>19</v>
      </c>
      <c r="C8" s="11"/>
      <c r="D8" s="11"/>
      <c r="E8" s="11" t="s">
        <v>67</v>
      </c>
      <c r="F8" s="11" t="s">
        <v>17</v>
      </c>
      <c r="G8" s="11"/>
      <c r="H8" s="11"/>
      <c r="I8" s="11" t="s">
        <v>68</v>
      </c>
      <c r="J8" s="12" t="s">
        <v>18</v>
      </c>
      <c r="K8" s="12"/>
      <c r="L8" s="12"/>
      <c r="M8" s="11" t="s">
        <v>69</v>
      </c>
      <c r="N8" s="11" t="s">
        <v>12</v>
      </c>
      <c r="O8" s="11"/>
      <c r="P8" s="11"/>
      <c r="Q8" s="11" t="s">
        <v>70</v>
      </c>
      <c r="R8" s="11" t="s">
        <v>13</v>
      </c>
      <c r="S8" s="11"/>
      <c r="T8" s="11"/>
      <c r="U8" s="11" t="s">
        <v>71</v>
      </c>
      <c r="V8" s="11" t="s">
        <v>14</v>
      </c>
      <c r="W8" s="11"/>
      <c r="X8" s="11"/>
      <c r="Y8" s="11" t="s">
        <v>72</v>
      </c>
      <c r="Z8" s="11" t="s">
        <v>15</v>
      </c>
      <c r="AA8" s="11"/>
      <c r="AB8" s="11"/>
      <c r="AC8" s="13" t="s">
        <v>73</v>
      </c>
      <c r="AD8" s="11" t="s">
        <v>8</v>
      </c>
      <c r="AE8" s="11"/>
      <c r="AF8" s="11"/>
      <c r="AG8" s="11" t="s">
        <v>74</v>
      </c>
      <c r="AH8" s="11" t="s">
        <v>52</v>
      </c>
    </row>
    <row r="9" spans="1:35" ht="14.25" thickBot="1">
      <c r="A9" s="15" t="s">
        <v>21</v>
      </c>
      <c r="B9" s="16">
        <v>55583.76</v>
      </c>
      <c r="C9" s="16">
        <v>50226.95</v>
      </c>
      <c r="D9" s="16">
        <v>50226.95</v>
      </c>
      <c r="E9" s="17">
        <f>B9+C9+D9</f>
        <v>156037.65999999997</v>
      </c>
      <c r="F9" s="18">
        <v>88811.51</v>
      </c>
      <c r="G9" s="18">
        <v>79246.06</v>
      </c>
      <c r="H9" s="18">
        <v>79246.06</v>
      </c>
      <c r="I9" s="17">
        <f aca="true" t="shared" si="0" ref="I9:I34">F9+G9+H9</f>
        <v>247303.63</v>
      </c>
      <c r="J9" s="18">
        <v>32958.05</v>
      </c>
      <c r="K9" s="18">
        <v>32794.79</v>
      </c>
      <c r="L9" s="18">
        <v>32794.79</v>
      </c>
      <c r="M9" s="40">
        <f>SUM(J9:L9)</f>
        <v>98547.63</v>
      </c>
      <c r="N9" s="18">
        <v>15016.8</v>
      </c>
      <c r="O9" s="18">
        <v>13569.56</v>
      </c>
      <c r="P9" s="18">
        <v>13569.56</v>
      </c>
      <c r="Q9" s="17">
        <f>N9+O9+P9</f>
        <v>42155.92</v>
      </c>
      <c r="R9" s="18">
        <v>49325.87</v>
      </c>
      <c r="S9" s="18">
        <v>44572.12</v>
      </c>
      <c r="T9" s="18">
        <v>44572.12</v>
      </c>
      <c r="U9" s="17">
        <f aca="true" t="shared" si="1" ref="U9:U34">R9+S9+T9</f>
        <v>138470.11000000002</v>
      </c>
      <c r="V9" s="18">
        <v>44581.14</v>
      </c>
      <c r="W9" s="18">
        <v>39862.3</v>
      </c>
      <c r="X9" s="18">
        <v>39862.3</v>
      </c>
      <c r="Y9" s="17">
        <f aca="true" t="shared" si="2" ref="Y9:Y34">V9+W9+X9</f>
        <v>124305.74</v>
      </c>
      <c r="Z9" s="18">
        <v>24650.1</v>
      </c>
      <c r="AA9" s="18">
        <v>22274.42</v>
      </c>
      <c r="AB9" s="18">
        <v>22274.42</v>
      </c>
      <c r="AC9" s="17">
        <f>Z9+AA9+AB9</f>
        <v>69198.94</v>
      </c>
      <c r="AD9" s="18">
        <v>63563.44</v>
      </c>
      <c r="AE9" s="21">
        <v>57750.97</v>
      </c>
      <c r="AF9" s="21">
        <v>57750.97</v>
      </c>
      <c r="AG9" s="17">
        <f aca="true" t="shared" si="3" ref="AG9:AG34">AD9+AE9+AF9</f>
        <v>179065.38</v>
      </c>
      <c r="AH9" s="19">
        <f>E9+I9+M9+Q9+U9+Y9+AC9+AG9</f>
        <v>1055085.0099999998</v>
      </c>
      <c r="AI9" s="4"/>
    </row>
    <row r="10" spans="1:34" ht="14.25" thickBot="1">
      <c r="A10" s="20" t="s">
        <v>22</v>
      </c>
      <c r="B10" s="18">
        <v>26943.3</v>
      </c>
      <c r="C10" s="18">
        <v>26943.3</v>
      </c>
      <c r="D10" s="18">
        <v>26943.3</v>
      </c>
      <c r="E10" s="17">
        <f aca="true" t="shared" si="4" ref="E10:E34">B10+C10+D10</f>
        <v>80829.9</v>
      </c>
      <c r="F10" s="18">
        <v>42862.37</v>
      </c>
      <c r="G10" s="18">
        <v>42509.99</v>
      </c>
      <c r="H10" s="18">
        <v>42509.99</v>
      </c>
      <c r="I10" s="17">
        <f t="shared" si="0"/>
        <v>127882.35</v>
      </c>
      <c r="J10" s="18">
        <v>15614.63</v>
      </c>
      <c r="K10" s="18">
        <v>17592.16</v>
      </c>
      <c r="L10" s="18">
        <v>17592.16</v>
      </c>
      <c r="M10" s="40">
        <f>SUM(J10:L10)</f>
        <v>50798.95</v>
      </c>
      <c r="N10" s="18">
        <v>7279.14</v>
      </c>
      <c r="O10" s="18">
        <v>7279.14</v>
      </c>
      <c r="P10" s="18">
        <v>7279.14</v>
      </c>
      <c r="Q10" s="17">
        <f aca="true" t="shared" si="5" ref="Q10:Q34">N10+O10+P10</f>
        <v>21837.420000000002</v>
      </c>
      <c r="R10" s="18">
        <v>23909.88</v>
      </c>
      <c r="S10" s="18">
        <v>23909.88</v>
      </c>
      <c r="T10" s="18">
        <v>23909.88</v>
      </c>
      <c r="U10" s="17">
        <f t="shared" si="1"/>
        <v>71729.64</v>
      </c>
      <c r="V10" s="18">
        <v>22038.37</v>
      </c>
      <c r="W10" s="18">
        <v>22038.37</v>
      </c>
      <c r="X10" s="18">
        <v>22038.37</v>
      </c>
      <c r="Y10" s="17">
        <f t="shared" si="2"/>
        <v>66115.11</v>
      </c>
      <c r="Z10" s="18">
        <v>11948.69</v>
      </c>
      <c r="AA10" s="18">
        <v>11948.69</v>
      </c>
      <c r="AB10" s="18">
        <v>11948.69</v>
      </c>
      <c r="AC10" s="17">
        <f aca="true" t="shared" si="6" ref="AC10:AC34">Z10+AA10+AB10</f>
        <v>35846.07</v>
      </c>
      <c r="AD10" s="18">
        <v>30771.08</v>
      </c>
      <c r="AE10" s="18">
        <v>30979.36</v>
      </c>
      <c r="AF10" s="18">
        <v>30979.36</v>
      </c>
      <c r="AG10" s="17">
        <f t="shared" si="3"/>
        <v>92729.8</v>
      </c>
      <c r="AH10" s="19">
        <f aca="true" t="shared" si="7" ref="AH10:AH34">E10+I10+M10+Q10+U10+Y10+AC10+AG10</f>
        <v>547769.24</v>
      </c>
    </row>
    <row r="11" spans="1:34" ht="14.25" thickBot="1">
      <c r="A11" s="20" t="s">
        <v>5</v>
      </c>
      <c r="B11" s="18">
        <v>6841.86</v>
      </c>
      <c r="C11" s="18">
        <v>6841.86</v>
      </c>
      <c r="D11" s="18">
        <v>6841.86</v>
      </c>
      <c r="E11" s="17">
        <f t="shared" si="4"/>
        <v>20525.579999999998</v>
      </c>
      <c r="F11" s="18">
        <v>10884.36</v>
      </c>
      <c r="G11" s="18">
        <v>10794.88</v>
      </c>
      <c r="H11" s="18">
        <v>10794.88</v>
      </c>
      <c r="I11" s="17">
        <f t="shared" si="0"/>
        <v>32474.119999999995</v>
      </c>
      <c r="J11" s="18">
        <v>4115.33</v>
      </c>
      <c r="K11" s="18">
        <v>4499.56</v>
      </c>
      <c r="L11" s="18">
        <v>4499.56</v>
      </c>
      <c r="M11" s="40">
        <f>SUM(J11:L11)</f>
        <v>13114.45</v>
      </c>
      <c r="N11" s="18">
        <v>1848.46</v>
      </c>
      <c r="O11" s="18">
        <v>1848.46</v>
      </c>
      <c r="P11" s="18">
        <v>1848.46</v>
      </c>
      <c r="Q11" s="17">
        <f t="shared" si="5"/>
        <v>5545.38</v>
      </c>
      <c r="R11" s="18">
        <v>6071.61</v>
      </c>
      <c r="S11" s="18">
        <v>6071.61</v>
      </c>
      <c r="T11" s="18">
        <v>6071.61</v>
      </c>
      <c r="U11" s="17">
        <f t="shared" si="1"/>
        <v>18214.829999999998</v>
      </c>
      <c r="V11" s="18">
        <v>5596.39</v>
      </c>
      <c r="W11" s="18">
        <v>5596.39</v>
      </c>
      <c r="X11" s="18">
        <v>5596.39</v>
      </c>
      <c r="Y11" s="17">
        <f t="shared" si="2"/>
        <v>16789.170000000002</v>
      </c>
      <c r="Z11" s="18">
        <v>3034.24</v>
      </c>
      <c r="AA11" s="18">
        <v>3034.24</v>
      </c>
      <c r="AB11" s="18">
        <v>3034.24</v>
      </c>
      <c r="AC11" s="17">
        <f t="shared" si="6"/>
        <v>9102.72</v>
      </c>
      <c r="AD11" s="18">
        <v>7813.92</v>
      </c>
      <c r="AE11" s="18">
        <v>7866.82</v>
      </c>
      <c r="AF11" s="18">
        <v>7866.82</v>
      </c>
      <c r="AG11" s="17">
        <f t="shared" si="3"/>
        <v>23547.559999999998</v>
      </c>
      <c r="AH11" s="19">
        <f t="shared" si="7"/>
        <v>139313.81</v>
      </c>
    </row>
    <row r="12" spans="1:34" ht="14.25" thickBot="1">
      <c r="A12" s="20" t="s">
        <v>0</v>
      </c>
      <c r="B12" s="18">
        <v>31888.08</v>
      </c>
      <c r="C12" s="18">
        <v>20905.91</v>
      </c>
      <c r="D12" s="18">
        <v>26039.13</v>
      </c>
      <c r="E12" s="17">
        <f t="shared" si="4"/>
        <v>78833.12000000001</v>
      </c>
      <c r="F12" s="18">
        <v>42413.93</v>
      </c>
      <c r="G12" s="18">
        <v>34692.21</v>
      </c>
      <c r="H12" s="18">
        <v>33706.86</v>
      </c>
      <c r="I12" s="17">
        <f t="shared" si="0"/>
        <v>110813</v>
      </c>
      <c r="J12" s="18">
        <v>14771.08</v>
      </c>
      <c r="K12" s="18">
        <v>26803.56</v>
      </c>
      <c r="L12" s="18">
        <v>28538.97</v>
      </c>
      <c r="M12" s="40">
        <f>SUM(J12:L12)</f>
        <v>70113.61</v>
      </c>
      <c r="N12" s="18">
        <v>9091.59</v>
      </c>
      <c r="O12" s="18">
        <v>6691.57</v>
      </c>
      <c r="P12" s="18">
        <v>8070.53</v>
      </c>
      <c r="Q12" s="17">
        <f t="shared" si="5"/>
        <v>23853.69</v>
      </c>
      <c r="R12" s="18">
        <v>38125.57</v>
      </c>
      <c r="S12" s="18">
        <v>33687.05</v>
      </c>
      <c r="T12" s="18">
        <v>30561.65</v>
      </c>
      <c r="U12" s="17">
        <f t="shared" si="1"/>
        <v>102374.26999999999</v>
      </c>
      <c r="V12" s="18">
        <v>35092.23</v>
      </c>
      <c r="W12" s="18">
        <v>28392.17</v>
      </c>
      <c r="X12" s="18">
        <v>22706.59</v>
      </c>
      <c r="Y12" s="17">
        <f t="shared" si="2"/>
        <v>86190.99</v>
      </c>
      <c r="Z12" s="18">
        <v>18483.34</v>
      </c>
      <c r="AA12" s="18">
        <v>18157.86</v>
      </c>
      <c r="AB12" s="18">
        <v>12505.89</v>
      </c>
      <c r="AC12" s="17">
        <f t="shared" si="6"/>
        <v>49147.09</v>
      </c>
      <c r="AD12" s="18">
        <v>13155.3</v>
      </c>
      <c r="AE12" s="18">
        <v>9364.48</v>
      </c>
      <c r="AF12" s="18">
        <v>7789.05</v>
      </c>
      <c r="AG12" s="17">
        <f t="shared" si="3"/>
        <v>30308.829999999998</v>
      </c>
      <c r="AH12" s="19">
        <f t="shared" si="7"/>
        <v>551634.5999999999</v>
      </c>
    </row>
    <row r="13" spans="1:35" ht="14.25" thickBot="1">
      <c r="A13" s="20" t="s">
        <v>30</v>
      </c>
      <c r="B13" s="18">
        <v>31215.27</v>
      </c>
      <c r="C13" s="18">
        <v>22235.9</v>
      </c>
      <c r="D13" s="18">
        <v>24709.14</v>
      </c>
      <c r="E13" s="17">
        <f t="shared" si="4"/>
        <v>78160.31</v>
      </c>
      <c r="F13" s="18">
        <v>9490.19</v>
      </c>
      <c r="G13" s="18">
        <v>31162.7</v>
      </c>
      <c r="H13" s="18">
        <v>85988.1</v>
      </c>
      <c r="I13" s="17">
        <f t="shared" si="0"/>
        <v>126640.99</v>
      </c>
      <c r="J13" s="18">
        <v>14781.08</v>
      </c>
      <c r="K13" s="18">
        <v>26803.56</v>
      </c>
      <c r="L13" s="18">
        <v>28538.97</v>
      </c>
      <c r="M13" s="40">
        <f>SUM(J13:L13)</f>
        <v>70123.61</v>
      </c>
      <c r="N13" s="18">
        <v>9091.59</v>
      </c>
      <c r="O13" s="18">
        <v>6691.57</v>
      </c>
      <c r="P13" s="18">
        <v>8070.53</v>
      </c>
      <c r="Q13" s="17">
        <f t="shared" si="5"/>
        <v>23853.69</v>
      </c>
      <c r="R13" s="18">
        <v>38159.01</v>
      </c>
      <c r="S13" s="18">
        <v>35851.57</v>
      </c>
      <c r="T13" s="18">
        <v>28397.13</v>
      </c>
      <c r="U13" s="17">
        <f t="shared" si="1"/>
        <v>102407.71</v>
      </c>
      <c r="V13" s="18">
        <v>35092.23</v>
      </c>
      <c r="W13" s="18">
        <v>29300.83</v>
      </c>
      <c r="X13" s="18">
        <v>21809.93</v>
      </c>
      <c r="Y13" s="17">
        <f t="shared" si="2"/>
        <v>86202.99</v>
      </c>
      <c r="Z13" s="21">
        <v>17348.26</v>
      </c>
      <c r="AA13" s="18">
        <v>18157.86</v>
      </c>
      <c r="AB13" s="18">
        <v>12505.89</v>
      </c>
      <c r="AC13" s="17">
        <f t="shared" si="6"/>
        <v>48012.009999999995</v>
      </c>
      <c r="AD13" s="22">
        <v>28539.09</v>
      </c>
      <c r="AE13" s="18">
        <v>18780.34</v>
      </c>
      <c r="AF13" s="18">
        <v>18654.95</v>
      </c>
      <c r="AG13" s="17">
        <f t="shared" si="3"/>
        <v>65974.38</v>
      </c>
      <c r="AH13" s="19">
        <f t="shared" si="7"/>
        <v>601375.69</v>
      </c>
      <c r="AI13" s="4"/>
    </row>
    <row r="14" spans="1:34" ht="14.25" thickBot="1">
      <c r="A14" s="20" t="s">
        <v>1</v>
      </c>
      <c r="B14" s="18"/>
      <c r="C14" s="18"/>
      <c r="D14" s="18"/>
      <c r="E14" s="17">
        <f t="shared" si="4"/>
        <v>0</v>
      </c>
      <c r="F14" s="18">
        <v>-681.19</v>
      </c>
      <c r="G14" s="18">
        <v>43241.09</v>
      </c>
      <c r="H14" s="18">
        <v>38942.42</v>
      </c>
      <c r="I14" s="17">
        <f t="shared" si="0"/>
        <v>81502.31999999999</v>
      </c>
      <c r="J14" s="18"/>
      <c r="K14" s="18"/>
      <c r="L14" s="18"/>
      <c r="M14" s="41"/>
      <c r="N14" s="18"/>
      <c r="O14" s="18"/>
      <c r="P14" s="18"/>
      <c r="Q14" s="17">
        <f t="shared" si="5"/>
        <v>0</v>
      </c>
      <c r="R14" s="24"/>
      <c r="S14" s="34"/>
      <c r="T14" s="34"/>
      <c r="U14" s="17">
        <f t="shared" si="1"/>
        <v>0</v>
      </c>
      <c r="V14" s="25"/>
      <c r="W14" s="18"/>
      <c r="X14" s="18"/>
      <c r="Y14" s="17">
        <f t="shared" si="2"/>
        <v>0</v>
      </c>
      <c r="Z14" s="26"/>
      <c r="AA14" s="18"/>
      <c r="AB14" s="18"/>
      <c r="AC14" s="17">
        <f t="shared" si="6"/>
        <v>0</v>
      </c>
      <c r="AD14" s="21">
        <v>61089.65</v>
      </c>
      <c r="AE14" s="18">
        <v>36407.76</v>
      </c>
      <c r="AF14" s="18">
        <v>44267.55</v>
      </c>
      <c r="AG14" s="17">
        <f t="shared" si="3"/>
        <v>141764.96000000002</v>
      </c>
      <c r="AH14" s="19">
        <f t="shared" si="7"/>
        <v>223267.28000000003</v>
      </c>
    </row>
    <row r="15" spans="1:34" ht="14.25" thickBot="1">
      <c r="A15" s="20" t="s">
        <v>2</v>
      </c>
      <c r="B15" s="18">
        <v>127203.08</v>
      </c>
      <c r="C15" s="18">
        <v>158363.36</v>
      </c>
      <c r="D15" s="18">
        <v>158363.36</v>
      </c>
      <c r="E15" s="17">
        <f t="shared" si="4"/>
        <v>443929.8</v>
      </c>
      <c r="F15" s="18">
        <v>182279.18</v>
      </c>
      <c r="G15" s="18">
        <v>330574.52</v>
      </c>
      <c r="H15" s="18">
        <v>273422.51</v>
      </c>
      <c r="I15" s="17">
        <f t="shared" si="0"/>
        <v>786276.21</v>
      </c>
      <c r="J15" s="18">
        <v>24999.1</v>
      </c>
      <c r="K15" s="18">
        <v>112161.64</v>
      </c>
      <c r="L15" s="18">
        <v>88121.18</v>
      </c>
      <c r="M15" s="40">
        <f aca="true" t="shared" si="8" ref="M15:M21">SUM(J15:L15)</f>
        <v>225281.91999999998</v>
      </c>
      <c r="N15" s="18">
        <v>30516.12</v>
      </c>
      <c r="O15" s="18">
        <v>42003.03</v>
      </c>
      <c r="P15" s="18">
        <v>42003.03</v>
      </c>
      <c r="Q15" s="17">
        <f t="shared" si="5"/>
        <v>114522.18</v>
      </c>
      <c r="R15" s="22">
        <v>62850.8</v>
      </c>
      <c r="S15" s="18">
        <v>176673</v>
      </c>
      <c r="T15" s="18">
        <v>155969.49</v>
      </c>
      <c r="U15" s="17">
        <f t="shared" si="1"/>
        <v>395493.29</v>
      </c>
      <c r="V15" s="18">
        <v>74965.02</v>
      </c>
      <c r="W15" s="18">
        <v>144125.55</v>
      </c>
      <c r="X15" s="18">
        <v>185732.29</v>
      </c>
      <c r="Y15" s="17">
        <f t="shared" si="2"/>
        <v>404822.86</v>
      </c>
      <c r="Z15" s="18">
        <v>80563.15</v>
      </c>
      <c r="AA15" s="18">
        <v>89086.14</v>
      </c>
      <c r="AB15" s="18">
        <v>86286.3</v>
      </c>
      <c r="AC15" s="17">
        <f t="shared" si="6"/>
        <v>255935.58999999997</v>
      </c>
      <c r="AD15" s="18">
        <v>184307.31</v>
      </c>
      <c r="AE15" s="18">
        <v>206836.07</v>
      </c>
      <c r="AF15" s="18">
        <v>206836.07</v>
      </c>
      <c r="AG15" s="17">
        <f t="shared" si="3"/>
        <v>597979.45</v>
      </c>
      <c r="AH15" s="19">
        <f t="shared" si="7"/>
        <v>3224241.3</v>
      </c>
    </row>
    <row r="16" spans="1:34" ht="14.25" thickBot="1">
      <c r="A16" s="20" t="s">
        <v>16</v>
      </c>
      <c r="B16" s="18">
        <v>19315.35</v>
      </c>
      <c r="C16" s="18">
        <v>17946.23</v>
      </c>
      <c r="D16" s="18">
        <v>52748.77</v>
      </c>
      <c r="E16" s="17">
        <f t="shared" si="4"/>
        <v>90010.35</v>
      </c>
      <c r="F16" s="18">
        <v>18704.35</v>
      </c>
      <c r="G16" s="18">
        <v>22233.67</v>
      </c>
      <c r="H16" s="18">
        <v>24452.9</v>
      </c>
      <c r="I16" s="17">
        <f t="shared" si="0"/>
        <v>65390.92</v>
      </c>
      <c r="J16" s="18">
        <v>16449.71</v>
      </c>
      <c r="K16" s="18">
        <v>18028.99</v>
      </c>
      <c r="L16" s="18">
        <v>22264.56</v>
      </c>
      <c r="M16" s="40">
        <f t="shared" si="8"/>
        <v>56743.259999999995</v>
      </c>
      <c r="N16" s="18">
        <v>7369.85</v>
      </c>
      <c r="O16" s="18">
        <v>7275.18</v>
      </c>
      <c r="P16" s="18">
        <v>7349.2</v>
      </c>
      <c r="Q16" s="17">
        <f t="shared" si="5"/>
        <v>21994.23</v>
      </c>
      <c r="R16" s="22">
        <v>22866.5</v>
      </c>
      <c r="S16" s="18">
        <v>22539.44</v>
      </c>
      <c r="T16" s="18">
        <v>25496.69</v>
      </c>
      <c r="U16" s="17">
        <f t="shared" si="1"/>
        <v>70902.63</v>
      </c>
      <c r="V16" s="18">
        <v>25501.41</v>
      </c>
      <c r="W16" s="18">
        <v>24898.62</v>
      </c>
      <c r="X16" s="18">
        <v>25987.97</v>
      </c>
      <c r="Y16" s="17">
        <f t="shared" si="2"/>
        <v>76388</v>
      </c>
      <c r="Z16" s="18">
        <v>9952.65</v>
      </c>
      <c r="AA16" s="18">
        <v>11926.13</v>
      </c>
      <c r="AB16" s="18">
        <v>12698.49</v>
      </c>
      <c r="AC16" s="17">
        <f t="shared" si="6"/>
        <v>34577.27</v>
      </c>
      <c r="AD16" s="18"/>
      <c r="AE16" s="18">
        <v>0</v>
      </c>
      <c r="AF16" s="18">
        <v>0</v>
      </c>
      <c r="AG16" s="17">
        <f t="shared" si="3"/>
        <v>0</v>
      </c>
      <c r="AH16" s="19">
        <f t="shared" si="7"/>
        <v>416006.66000000003</v>
      </c>
    </row>
    <row r="17" spans="1:34" ht="14.25" thickBot="1">
      <c r="A17" s="20" t="s">
        <v>3</v>
      </c>
      <c r="B17" s="18">
        <v>2070</v>
      </c>
      <c r="C17" s="18">
        <v>2070</v>
      </c>
      <c r="D17" s="18">
        <v>2070</v>
      </c>
      <c r="E17" s="17">
        <f t="shared" si="4"/>
        <v>6210</v>
      </c>
      <c r="F17" s="18">
        <v>3653.03</v>
      </c>
      <c r="G17" s="18">
        <v>3542</v>
      </c>
      <c r="H17" s="18">
        <v>3542</v>
      </c>
      <c r="I17" s="17">
        <f t="shared" si="0"/>
        <v>10737.03</v>
      </c>
      <c r="J17" s="18">
        <v>2392.75</v>
      </c>
      <c r="K17" s="18">
        <v>2944</v>
      </c>
      <c r="L17" s="18">
        <v>2944</v>
      </c>
      <c r="M17" s="40">
        <f t="shared" si="8"/>
        <v>8280.75</v>
      </c>
      <c r="N17" s="18">
        <v>644</v>
      </c>
      <c r="O17" s="18">
        <v>644</v>
      </c>
      <c r="P17" s="18">
        <v>644</v>
      </c>
      <c r="Q17" s="17">
        <f t="shared" si="5"/>
        <v>1932</v>
      </c>
      <c r="R17" s="18">
        <v>2764</v>
      </c>
      <c r="S17" s="18">
        <v>2806</v>
      </c>
      <c r="T17" s="18">
        <v>2806</v>
      </c>
      <c r="U17" s="17">
        <f t="shared" si="1"/>
        <v>8376</v>
      </c>
      <c r="V17" s="18">
        <v>3868</v>
      </c>
      <c r="W17" s="18">
        <v>3910</v>
      </c>
      <c r="X17" s="18">
        <v>3910</v>
      </c>
      <c r="Y17" s="17">
        <f t="shared" si="2"/>
        <v>11688</v>
      </c>
      <c r="Z17" s="18">
        <v>1302</v>
      </c>
      <c r="AA17" s="18">
        <v>1550</v>
      </c>
      <c r="AB17" s="18">
        <v>1426</v>
      </c>
      <c r="AC17" s="17">
        <f t="shared" si="6"/>
        <v>4278</v>
      </c>
      <c r="AD17" s="18">
        <v>418</v>
      </c>
      <c r="AE17" s="18">
        <v>460</v>
      </c>
      <c r="AF17" s="18">
        <v>460</v>
      </c>
      <c r="AG17" s="17">
        <f t="shared" si="3"/>
        <v>1338</v>
      </c>
      <c r="AH17" s="19">
        <f t="shared" si="7"/>
        <v>52839.78</v>
      </c>
    </row>
    <row r="18" spans="1:34" ht="14.25" thickBot="1">
      <c r="A18" s="20" t="s">
        <v>4</v>
      </c>
      <c r="B18" s="18">
        <v>2475</v>
      </c>
      <c r="C18" s="18">
        <v>2430</v>
      </c>
      <c r="D18" s="18">
        <v>2430</v>
      </c>
      <c r="E18" s="17">
        <f t="shared" si="4"/>
        <v>7335</v>
      </c>
      <c r="F18" s="18">
        <v>5109.68</v>
      </c>
      <c r="G18" s="18">
        <v>5040</v>
      </c>
      <c r="H18" s="18">
        <v>5040</v>
      </c>
      <c r="I18" s="17">
        <f t="shared" si="0"/>
        <v>15189.68</v>
      </c>
      <c r="J18" s="18">
        <v>2469.38</v>
      </c>
      <c r="K18" s="18">
        <v>3060</v>
      </c>
      <c r="L18" s="18">
        <v>3060</v>
      </c>
      <c r="M18" s="40">
        <f t="shared" si="8"/>
        <v>8589.380000000001</v>
      </c>
      <c r="N18" s="18">
        <v>585</v>
      </c>
      <c r="O18" s="18">
        <v>585</v>
      </c>
      <c r="P18" s="18">
        <v>585</v>
      </c>
      <c r="Q18" s="17">
        <f t="shared" si="5"/>
        <v>1755</v>
      </c>
      <c r="R18" s="18">
        <v>5698</v>
      </c>
      <c r="S18" s="18">
        <v>5698</v>
      </c>
      <c r="T18" s="18">
        <v>5698</v>
      </c>
      <c r="U18" s="17">
        <f t="shared" si="1"/>
        <v>17094</v>
      </c>
      <c r="V18" s="18">
        <v>7315</v>
      </c>
      <c r="W18" s="18">
        <v>7315</v>
      </c>
      <c r="X18" s="18">
        <v>7315</v>
      </c>
      <c r="Y18" s="17">
        <f t="shared" si="2"/>
        <v>21945</v>
      </c>
      <c r="Z18" s="18">
        <v>1755</v>
      </c>
      <c r="AA18" s="18">
        <v>1755</v>
      </c>
      <c r="AB18" s="18">
        <v>1755</v>
      </c>
      <c r="AC18" s="17">
        <f t="shared" si="6"/>
        <v>5265</v>
      </c>
      <c r="AD18" s="18">
        <v>1169.32</v>
      </c>
      <c r="AE18" s="18">
        <v>1169.32</v>
      </c>
      <c r="AF18" s="18">
        <v>1169.32</v>
      </c>
      <c r="AG18" s="17">
        <f t="shared" si="3"/>
        <v>3507.96</v>
      </c>
      <c r="AH18" s="19">
        <f t="shared" si="7"/>
        <v>80681.02</v>
      </c>
    </row>
    <row r="19" spans="1:34" ht="14.25" thickBot="1">
      <c r="A19" s="20" t="s">
        <v>7</v>
      </c>
      <c r="B19" s="18"/>
      <c r="C19" s="18"/>
      <c r="D19" s="18"/>
      <c r="E19" s="17">
        <f t="shared" si="4"/>
        <v>0</v>
      </c>
      <c r="F19" s="18">
        <v>3.69</v>
      </c>
      <c r="G19" s="18"/>
      <c r="H19" s="18"/>
      <c r="I19" s="17">
        <f t="shared" si="0"/>
        <v>3.69</v>
      </c>
      <c r="J19" s="18">
        <v>-102.92</v>
      </c>
      <c r="K19" s="18"/>
      <c r="L19" s="18"/>
      <c r="M19" s="40">
        <f t="shared" si="8"/>
        <v>-102.92</v>
      </c>
      <c r="N19" s="18"/>
      <c r="O19" s="18"/>
      <c r="P19" s="18"/>
      <c r="Q19" s="17">
        <f t="shared" si="5"/>
        <v>0</v>
      </c>
      <c r="R19" s="18">
        <v>3012.29</v>
      </c>
      <c r="S19" s="18"/>
      <c r="T19" s="18"/>
      <c r="U19" s="17">
        <f t="shared" si="1"/>
        <v>3012.29</v>
      </c>
      <c r="V19" s="18"/>
      <c r="W19" s="18"/>
      <c r="X19" s="18"/>
      <c r="Y19" s="17">
        <f t="shared" si="2"/>
        <v>0</v>
      </c>
      <c r="Z19" s="18"/>
      <c r="AA19" s="18"/>
      <c r="AB19" s="18"/>
      <c r="AC19" s="17">
        <f t="shared" si="6"/>
        <v>0</v>
      </c>
      <c r="AD19" s="18">
        <v>-3.08</v>
      </c>
      <c r="AE19" s="18"/>
      <c r="AF19" s="18"/>
      <c r="AG19" s="17">
        <f t="shared" si="3"/>
        <v>-3.08</v>
      </c>
      <c r="AH19" s="19">
        <f t="shared" si="7"/>
        <v>2909.98</v>
      </c>
    </row>
    <row r="20" spans="1:34" ht="14.25" thickBot="1">
      <c r="A20" s="20" t="s">
        <v>23</v>
      </c>
      <c r="B20" s="18">
        <v>3394.42</v>
      </c>
      <c r="C20" s="18">
        <v>2970.12</v>
      </c>
      <c r="D20" s="18">
        <v>2970.12</v>
      </c>
      <c r="E20" s="17">
        <f t="shared" si="4"/>
        <v>9334.66</v>
      </c>
      <c r="F20" s="18">
        <v>6720.03</v>
      </c>
      <c r="G20" s="18">
        <v>4686.17</v>
      </c>
      <c r="H20" s="18">
        <v>4686.17</v>
      </c>
      <c r="I20" s="17">
        <f t="shared" si="0"/>
        <v>16092.37</v>
      </c>
      <c r="J20" s="18">
        <v>2029.46</v>
      </c>
      <c r="K20" s="18">
        <v>1939.31</v>
      </c>
      <c r="L20" s="18">
        <v>1939.31</v>
      </c>
      <c r="M20" s="40">
        <f t="shared" si="8"/>
        <v>5908.08</v>
      </c>
      <c r="N20" s="18">
        <v>917.03</v>
      </c>
      <c r="O20" s="18">
        <v>802.42</v>
      </c>
      <c r="P20" s="18">
        <v>802.42</v>
      </c>
      <c r="Q20" s="17">
        <f t="shared" si="5"/>
        <v>2521.87</v>
      </c>
      <c r="R20" s="18">
        <v>711</v>
      </c>
      <c r="S20" s="18">
        <v>2635.76</v>
      </c>
      <c r="T20" s="18">
        <v>2635.76</v>
      </c>
      <c r="U20" s="17">
        <f t="shared" si="1"/>
        <v>5982.52</v>
      </c>
      <c r="V20" s="18">
        <v>2776.36</v>
      </c>
      <c r="W20" s="18">
        <v>2429.39</v>
      </c>
      <c r="X20" s="18">
        <v>2429.39</v>
      </c>
      <c r="Y20" s="17">
        <f t="shared" si="2"/>
        <v>7635.139999999999</v>
      </c>
      <c r="Z20" s="18">
        <v>1505.29</v>
      </c>
      <c r="AA20" s="18">
        <v>1317.16</v>
      </c>
      <c r="AB20" s="18">
        <v>1317.16</v>
      </c>
      <c r="AC20" s="17">
        <f t="shared" si="6"/>
        <v>4139.61</v>
      </c>
      <c r="AD20" s="18"/>
      <c r="AE20" s="18">
        <v>0</v>
      </c>
      <c r="AF20" s="18">
        <v>0</v>
      </c>
      <c r="AG20" s="17">
        <f t="shared" si="3"/>
        <v>0</v>
      </c>
      <c r="AH20" s="19">
        <f t="shared" si="7"/>
        <v>51614.25</v>
      </c>
    </row>
    <row r="21" spans="1:34" ht="14.25" thickBot="1">
      <c r="A21" s="20" t="s">
        <v>25</v>
      </c>
      <c r="B21" s="18">
        <v>558</v>
      </c>
      <c r="C21" s="18">
        <v>558</v>
      </c>
      <c r="D21" s="18">
        <v>558</v>
      </c>
      <c r="E21" s="17">
        <f t="shared" si="4"/>
        <v>1674</v>
      </c>
      <c r="F21" s="18">
        <v>1175.1</v>
      </c>
      <c r="G21" s="18">
        <v>1152</v>
      </c>
      <c r="H21" s="18">
        <v>1152</v>
      </c>
      <c r="I21" s="17">
        <f t="shared" si="0"/>
        <v>3479.1</v>
      </c>
      <c r="J21" s="18">
        <v>574.87</v>
      </c>
      <c r="K21" s="18">
        <v>630</v>
      </c>
      <c r="L21" s="18">
        <v>657</v>
      </c>
      <c r="M21" s="40">
        <f t="shared" si="8"/>
        <v>1861.87</v>
      </c>
      <c r="N21" s="18">
        <v>144</v>
      </c>
      <c r="O21" s="18">
        <v>144</v>
      </c>
      <c r="P21" s="18">
        <v>144</v>
      </c>
      <c r="Q21" s="17">
        <f t="shared" si="5"/>
        <v>432</v>
      </c>
      <c r="R21" s="18"/>
      <c r="S21" s="18">
        <v>702</v>
      </c>
      <c r="T21" s="18">
        <v>702</v>
      </c>
      <c r="U21" s="17">
        <f t="shared" si="1"/>
        <v>1404</v>
      </c>
      <c r="V21" s="18">
        <v>900</v>
      </c>
      <c r="W21" s="18">
        <v>900</v>
      </c>
      <c r="X21" s="18">
        <v>900</v>
      </c>
      <c r="Y21" s="17">
        <f t="shared" si="2"/>
        <v>2700</v>
      </c>
      <c r="Z21" s="25">
        <v>414</v>
      </c>
      <c r="AA21" s="18">
        <v>414</v>
      </c>
      <c r="AB21" s="18">
        <v>414</v>
      </c>
      <c r="AC21" s="17">
        <f t="shared" si="6"/>
        <v>1242</v>
      </c>
      <c r="AD21" s="27">
        <v>540</v>
      </c>
      <c r="AE21" s="18">
        <v>540</v>
      </c>
      <c r="AF21" s="18">
        <v>540</v>
      </c>
      <c r="AG21" s="17">
        <f t="shared" si="3"/>
        <v>1620</v>
      </c>
      <c r="AH21" s="19">
        <f t="shared" si="7"/>
        <v>14412.970000000001</v>
      </c>
    </row>
    <row r="22" spans="1:34" ht="14.25" thickBot="1">
      <c r="A22" s="20" t="s">
        <v>21</v>
      </c>
      <c r="B22" s="18">
        <v>120</v>
      </c>
      <c r="C22" s="18">
        <v>60</v>
      </c>
      <c r="D22" s="18">
        <v>60</v>
      </c>
      <c r="E22" s="17">
        <f t="shared" si="4"/>
        <v>240</v>
      </c>
      <c r="F22" s="18"/>
      <c r="G22" s="18"/>
      <c r="H22" s="18"/>
      <c r="I22" s="17">
        <f t="shared" si="0"/>
        <v>0</v>
      </c>
      <c r="J22" s="18"/>
      <c r="K22" s="18"/>
      <c r="L22" s="18"/>
      <c r="M22" s="40"/>
      <c r="N22" s="18"/>
      <c r="O22" s="18"/>
      <c r="P22" s="18"/>
      <c r="Q22" s="17">
        <f t="shared" si="5"/>
        <v>0</v>
      </c>
      <c r="R22" s="18"/>
      <c r="S22" s="18"/>
      <c r="T22" s="18"/>
      <c r="U22" s="17">
        <f t="shared" si="1"/>
        <v>0</v>
      </c>
      <c r="V22" s="18"/>
      <c r="W22" s="18"/>
      <c r="X22" s="18"/>
      <c r="Y22" s="17">
        <f t="shared" si="2"/>
        <v>0</v>
      </c>
      <c r="Z22" s="18"/>
      <c r="AA22" s="18"/>
      <c r="AB22" s="18"/>
      <c r="AC22" s="17">
        <f t="shared" si="6"/>
        <v>0</v>
      </c>
      <c r="AD22" s="18"/>
      <c r="AE22" s="18">
        <v>0</v>
      </c>
      <c r="AF22" s="18">
        <v>0</v>
      </c>
      <c r="AG22" s="17">
        <f t="shared" si="3"/>
        <v>0</v>
      </c>
      <c r="AH22" s="19">
        <f t="shared" si="7"/>
        <v>240</v>
      </c>
    </row>
    <row r="23" spans="1:34" ht="14.25" thickBot="1">
      <c r="A23" s="20" t="s">
        <v>27</v>
      </c>
      <c r="B23" s="18">
        <v>6258.48</v>
      </c>
      <c r="C23" s="18">
        <v>6258.48</v>
      </c>
      <c r="D23" s="18">
        <v>6258.48</v>
      </c>
      <c r="E23" s="17">
        <f t="shared" si="4"/>
        <v>18775.44</v>
      </c>
      <c r="F23" s="18">
        <v>9956.22</v>
      </c>
      <c r="G23" s="18">
        <v>9874.37</v>
      </c>
      <c r="H23" s="18">
        <v>9874.37</v>
      </c>
      <c r="I23" s="17">
        <f t="shared" si="0"/>
        <v>29704.96</v>
      </c>
      <c r="J23" s="18">
        <v>3627.05</v>
      </c>
      <c r="K23" s="18">
        <v>4086.42</v>
      </c>
      <c r="L23" s="18">
        <v>4086.42</v>
      </c>
      <c r="M23" s="40">
        <f>SUM(J23:L23)</f>
        <v>11799.89</v>
      </c>
      <c r="N23" s="18">
        <v>1690.84</v>
      </c>
      <c r="O23" s="18">
        <v>1690.84</v>
      </c>
      <c r="P23" s="18">
        <v>1690.84</v>
      </c>
      <c r="Q23" s="17">
        <f t="shared" si="5"/>
        <v>5072.5199999999995</v>
      </c>
      <c r="R23" s="18">
        <v>5553.89</v>
      </c>
      <c r="S23" s="18">
        <v>5553.89</v>
      </c>
      <c r="T23" s="18">
        <v>5553.89</v>
      </c>
      <c r="U23" s="17">
        <f t="shared" si="1"/>
        <v>16661.670000000002</v>
      </c>
      <c r="V23" s="18">
        <v>5119.2</v>
      </c>
      <c r="W23" s="18">
        <v>5119.2</v>
      </c>
      <c r="X23" s="18">
        <v>5119.2</v>
      </c>
      <c r="Y23" s="17">
        <f t="shared" si="2"/>
        <v>15357.599999999999</v>
      </c>
      <c r="Z23" s="18">
        <v>2775.51</v>
      </c>
      <c r="AA23" s="18">
        <v>2775.51</v>
      </c>
      <c r="AB23" s="18">
        <v>2775.51</v>
      </c>
      <c r="AC23" s="17">
        <f t="shared" si="6"/>
        <v>8326.53</v>
      </c>
      <c r="AD23" s="18">
        <v>7147.61</v>
      </c>
      <c r="AE23" s="18">
        <v>7195.99</v>
      </c>
      <c r="AF23" s="18">
        <v>7195.99</v>
      </c>
      <c r="AG23" s="17">
        <f t="shared" si="3"/>
        <v>21539.589999999997</v>
      </c>
      <c r="AH23" s="19">
        <f t="shared" si="7"/>
        <v>127238.19999999998</v>
      </c>
    </row>
    <row r="24" spans="1:34" ht="14.25" thickBot="1">
      <c r="A24" s="20" t="s">
        <v>24</v>
      </c>
      <c r="B24" s="18"/>
      <c r="C24" s="18"/>
      <c r="D24" s="18"/>
      <c r="E24" s="17">
        <f t="shared" si="4"/>
        <v>0</v>
      </c>
      <c r="F24" s="18"/>
      <c r="G24" s="18"/>
      <c r="H24" s="18"/>
      <c r="I24" s="17">
        <f t="shared" si="0"/>
        <v>0</v>
      </c>
      <c r="J24" s="18"/>
      <c r="K24" s="18"/>
      <c r="L24" s="18"/>
      <c r="M24" s="40"/>
      <c r="N24" s="18"/>
      <c r="O24" s="18"/>
      <c r="P24" s="18"/>
      <c r="Q24" s="17">
        <f t="shared" si="5"/>
        <v>0</v>
      </c>
      <c r="R24" s="18"/>
      <c r="S24" s="18"/>
      <c r="T24" s="18"/>
      <c r="U24" s="17">
        <f t="shared" si="1"/>
        <v>0</v>
      </c>
      <c r="V24" s="18"/>
      <c r="W24" s="18"/>
      <c r="X24" s="18"/>
      <c r="Y24" s="17">
        <f t="shared" si="2"/>
        <v>0</v>
      </c>
      <c r="Z24" s="18"/>
      <c r="AA24" s="18"/>
      <c r="AB24" s="18"/>
      <c r="AC24" s="17">
        <f t="shared" si="6"/>
        <v>0</v>
      </c>
      <c r="AD24" s="18"/>
      <c r="AE24" s="18"/>
      <c r="AF24" s="18"/>
      <c r="AG24" s="17">
        <f t="shared" si="3"/>
        <v>0</v>
      </c>
      <c r="AH24" s="19">
        <f t="shared" si="7"/>
        <v>0</v>
      </c>
    </row>
    <row r="25" spans="1:34" ht="14.25" thickBot="1">
      <c r="A25" s="20" t="s">
        <v>26</v>
      </c>
      <c r="B25" s="18"/>
      <c r="C25" s="18"/>
      <c r="D25" s="18"/>
      <c r="E25" s="17">
        <f t="shared" si="4"/>
        <v>0</v>
      </c>
      <c r="F25" s="18"/>
      <c r="G25" s="18"/>
      <c r="H25" s="18"/>
      <c r="I25" s="17">
        <f t="shared" si="0"/>
        <v>0</v>
      </c>
      <c r="J25" s="18"/>
      <c r="K25" s="18"/>
      <c r="L25" s="18"/>
      <c r="M25" s="40"/>
      <c r="N25" s="18"/>
      <c r="O25" s="18"/>
      <c r="P25" s="18"/>
      <c r="Q25" s="17">
        <f t="shared" si="5"/>
        <v>0</v>
      </c>
      <c r="R25" s="18"/>
      <c r="S25" s="18"/>
      <c r="T25" s="18"/>
      <c r="U25" s="17">
        <f t="shared" si="1"/>
        <v>0</v>
      </c>
      <c r="V25" s="18"/>
      <c r="W25" s="18"/>
      <c r="X25" s="18"/>
      <c r="Y25" s="17">
        <f t="shared" si="2"/>
        <v>0</v>
      </c>
      <c r="Z25" s="18"/>
      <c r="AA25" s="18"/>
      <c r="AB25" s="18"/>
      <c r="AC25" s="17">
        <f t="shared" si="6"/>
        <v>0</v>
      </c>
      <c r="AD25" s="18">
        <v>6206.39</v>
      </c>
      <c r="AE25" s="18">
        <v>6159.33</v>
      </c>
      <c r="AF25" s="18">
        <v>6159.33</v>
      </c>
      <c r="AG25" s="17">
        <f t="shared" si="3"/>
        <v>18525.050000000003</v>
      </c>
      <c r="AH25" s="19">
        <f t="shared" si="7"/>
        <v>18525.050000000003</v>
      </c>
    </row>
    <row r="26" spans="1:34" ht="14.25" thickBot="1">
      <c r="A26" s="20" t="s">
        <v>37</v>
      </c>
      <c r="B26" s="18">
        <v>1166.94</v>
      </c>
      <c r="C26" s="18">
        <v>583.47</v>
      </c>
      <c r="D26" s="18">
        <v>583.47</v>
      </c>
      <c r="E26" s="17">
        <f t="shared" si="4"/>
        <v>2333.88</v>
      </c>
      <c r="F26" s="18">
        <v>4743.71</v>
      </c>
      <c r="G26" s="18">
        <v>6025.07</v>
      </c>
      <c r="H26" s="18">
        <v>6025.07</v>
      </c>
      <c r="I26" s="17">
        <f t="shared" si="0"/>
        <v>16793.85</v>
      </c>
      <c r="J26" s="18">
        <v>2212.99</v>
      </c>
      <c r="K26" s="18">
        <v>2493.34</v>
      </c>
      <c r="L26" s="18">
        <v>2493.34</v>
      </c>
      <c r="M26" s="40">
        <f>SUM(J26:L26)</f>
        <v>7199.67</v>
      </c>
      <c r="N26" s="18">
        <v>315.26</v>
      </c>
      <c r="O26" s="18">
        <v>157.63</v>
      </c>
      <c r="P26" s="18">
        <v>157.63</v>
      </c>
      <c r="Q26" s="17">
        <f t="shared" si="5"/>
        <v>630.52</v>
      </c>
      <c r="R26" s="18">
        <v>3812.48</v>
      </c>
      <c r="S26" s="18">
        <v>3812.48</v>
      </c>
      <c r="T26" s="18">
        <v>3812.48</v>
      </c>
      <c r="U26" s="17">
        <f t="shared" si="1"/>
        <v>11437.44</v>
      </c>
      <c r="V26" s="18">
        <v>3514.06</v>
      </c>
      <c r="W26" s="18">
        <v>3514.06</v>
      </c>
      <c r="X26" s="18">
        <v>3514.06</v>
      </c>
      <c r="Y26" s="17">
        <f t="shared" si="2"/>
        <v>10542.18</v>
      </c>
      <c r="Z26" s="18">
        <v>729.13</v>
      </c>
      <c r="AA26" s="18">
        <v>470.42</v>
      </c>
      <c r="AB26" s="18">
        <v>470.42</v>
      </c>
      <c r="AC26" s="17">
        <f t="shared" si="6"/>
        <v>1669.97</v>
      </c>
      <c r="AD26" s="18">
        <v>2439.32</v>
      </c>
      <c r="AE26" s="18">
        <v>1219.66</v>
      </c>
      <c r="AF26" s="18">
        <v>1219.66</v>
      </c>
      <c r="AG26" s="17">
        <f t="shared" si="3"/>
        <v>4878.64</v>
      </c>
      <c r="AH26" s="19">
        <f t="shared" si="7"/>
        <v>55486.15</v>
      </c>
    </row>
    <row r="27" spans="1:34" ht="14.25" thickBot="1">
      <c r="A27" s="20" t="s">
        <v>34</v>
      </c>
      <c r="B27" s="18"/>
      <c r="C27" s="18"/>
      <c r="D27" s="18"/>
      <c r="E27" s="17">
        <f t="shared" si="4"/>
        <v>0</v>
      </c>
      <c r="F27" s="18"/>
      <c r="G27" s="18"/>
      <c r="H27" s="18"/>
      <c r="I27" s="17">
        <f t="shared" si="0"/>
        <v>0</v>
      </c>
      <c r="J27" s="18"/>
      <c r="K27" s="18" t="s">
        <v>65</v>
      </c>
      <c r="L27" s="18"/>
      <c r="M27" s="40"/>
      <c r="N27" s="18"/>
      <c r="O27" s="18"/>
      <c r="P27" s="18"/>
      <c r="Q27" s="17">
        <f t="shared" si="5"/>
        <v>0</v>
      </c>
      <c r="R27" s="18"/>
      <c r="S27" s="18"/>
      <c r="T27" s="18"/>
      <c r="U27" s="17">
        <f t="shared" si="1"/>
        <v>0</v>
      </c>
      <c r="V27" s="18"/>
      <c r="W27" s="18"/>
      <c r="X27" s="18"/>
      <c r="Y27" s="17">
        <f t="shared" si="2"/>
        <v>0</v>
      </c>
      <c r="Z27" s="18"/>
      <c r="AA27" s="18"/>
      <c r="AB27" s="18"/>
      <c r="AC27" s="17">
        <f t="shared" si="6"/>
        <v>0</v>
      </c>
      <c r="AD27" s="18"/>
      <c r="AE27" s="18"/>
      <c r="AF27" s="18"/>
      <c r="AG27" s="17">
        <f t="shared" si="3"/>
        <v>0</v>
      </c>
      <c r="AH27" s="19">
        <f t="shared" si="7"/>
        <v>0</v>
      </c>
    </row>
    <row r="28" spans="1:34" ht="14.25" thickBot="1">
      <c r="A28" s="20" t="s">
        <v>9</v>
      </c>
      <c r="B28" s="18"/>
      <c r="C28" s="18"/>
      <c r="D28" s="18"/>
      <c r="E28" s="17">
        <f t="shared" si="4"/>
        <v>0</v>
      </c>
      <c r="F28" s="18"/>
      <c r="G28" s="18"/>
      <c r="H28" s="18"/>
      <c r="I28" s="17">
        <f t="shared" si="0"/>
        <v>0</v>
      </c>
      <c r="J28" s="18"/>
      <c r="K28" s="18"/>
      <c r="L28" s="18"/>
      <c r="M28" s="40"/>
      <c r="N28" s="18"/>
      <c r="O28" s="18"/>
      <c r="P28" s="18"/>
      <c r="Q28" s="17">
        <f t="shared" si="5"/>
        <v>0</v>
      </c>
      <c r="R28" s="18"/>
      <c r="S28" s="18"/>
      <c r="T28" s="18"/>
      <c r="U28" s="17">
        <f t="shared" si="1"/>
        <v>0</v>
      </c>
      <c r="V28" s="18"/>
      <c r="W28" s="18"/>
      <c r="X28" s="18"/>
      <c r="Y28" s="17">
        <f t="shared" si="2"/>
        <v>0</v>
      </c>
      <c r="Z28" s="18"/>
      <c r="AA28" s="18"/>
      <c r="AB28" s="18"/>
      <c r="AC28" s="17">
        <f t="shared" si="6"/>
        <v>0</v>
      </c>
      <c r="AD28" s="32">
        <v>10853.7</v>
      </c>
      <c r="AE28" s="18">
        <v>9546.43</v>
      </c>
      <c r="AF28" s="18">
        <v>9546.43</v>
      </c>
      <c r="AG28" s="17">
        <f t="shared" si="3"/>
        <v>29946.56</v>
      </c>
      <c r="AH28" s="19">
        <f t="shared" si="7"/>
        <v>29946.56</v>
      </c>
    </row>
    <row r="29" spans="1:34" ht="14.25" thickBot="1">
      <c r="A29" s="20" t="s">
        <v>10</v>
      </c>
      <c r="B29" s="18"/>
      <c r="C29" s="18"/>
      <c r="D29" s="18"/>
      <c r="E29" s="17">
        <f t="shared" si="4"/>
        <v>0</v>
      </c>
      <c r="F29" s="18"/>
      <c r="G29" s="18"/>
      <c r="H29" s="18"/>
      <c r="I29" s="17">
        <f t="shared" si="0"/>
        <v>0</v>
      </c>
      <c r="J29" s="18"/>
      <c r="K29" s="18"/>
      <c r="L29" s="18"/>
      <c r="M29" s="40"/>
      <c r="N29" s="18"/>
      <c r="O29" s="18"/>
      <c r="P29" s="18"/>
      <c r="Q29" s="17">
        <f t="shared" si="5"/>
        <v>0</v>
      </c>
      <c r="R29" s="18"/>
      <c r="S29" s="18"/>
      <c r="T29" s="18"/>
      <c r="U29" s="17">
        <f t="shared" si="1"/>
        <v>0</v>
      </c>
      <c r="V29" s="18"/>
      <c r="W29" s="18"/>
      <c r="X29" s="18"/>
      <c r="Y29" s="17">
        <f t="shared" si="2"/>
        <v>0</v>
      </c>
      <c r="Z29" s="18"/>
      <c r="AA29" s="18"/>
      <c r="AB29" s="18"/>
      <c r="AC29" s="17">
        <f t="shared" si="6"/>
        <v>0</v>
      </c>
      <c r="AD29" s="32">
        <v>-6.77</v>
      </c>
      <c r="AE29" s="18"/>
      <c r="AF29" s="18"/>
      <c r="AG29" s="17">
        <f t="shared" si="3"/>
        <v>-6.77</v>
      </c>
      <c r="AH29" s="19">
        <f t="shared" si="7"/>
        <v>-6.77</v>
      </c>
    </row>
    <row r="30" spans="1:34" ht="14.25" thickBot="1">
      <c r="A30" s="20" t="s">
        <v>11</v>
      </c>
      <c r="B30" s="18"/>
      <c r="C30" s="18"/>
      <c r="D30" s="18"/>
      <c r="E30" s="17">
        <f t="shared" si="4"/>
        <v>0</v>
      </c>
      <c r="F30" s="18"/>
      <c r="G30" s="18"/>
      <c r="H30" s="18"/>
      <c r="I30" s="17">
        <f t="shared" si="0"/>
        <v>0</v>
      </c>
      <c r="J30" s="18"/>
      <c r="K30" s="18"/>
      <c r="L30" s="18"/>
      <c r="M30" s="40"/>
      <c r="N30" s="18"/>
      <c r="O30" s="18"/>
      <c r="P30" s="18"/>
      <c r="Q30" s="17">
        <f t="shared" si="5"/>
        <v>0</v>
      </c>
      <c r="R30" s="18"/>
      <c r="S30" s="18"/>
      <c r="T30" s="18"/>
      <c r="U30" s="17">
        <f t="shared" si="1"/>
        <v>0</v>
      </c>
      <c r="V30" s="18"/>
      <c r="W30" s="18"/>
      <c r="X30" s="18"/>
      <c r="Y30" s="17">
        <f t="shared" si="2"/>
        <v>0</v>
      </c>
      <c r="Z30" s="18"/>
      <c r="AA30" s="18"/>
      <c r="AB30" s="18"/>
      <c r="AC30" s="17">
        <f t="shared" si="6"/>
        <v>0</v>
      </c>
      <c r="AD30" s="18">
        <v>10529.1</v>
      </c>
      <c r="AE30" s="18">
        <v>3891.67</v>
      </c>
      <c r="AF30" s="18">
        <v>3508.96</v>
      </c>
      <c r="AG30" s="17">
        <f t="shared" si="3"/>
        <v>17929.73</v>
      </c>
      <c r="AH30" s="19">
        <f t="shared" si="7"/>
        <v>17929.73</v>
      </c>
    </row>
    <row r="31" spans="1:36" ht="14.25" thickBot="1">
      <c r="A31" s="20" t="s">
        <v>28</v>
      </c>
      <c r="B31" s="19">
        <f>SUM(B9:B30)</f>
        <v>315033.5399999999</v>
      </c>
      <c r="C31" s="19">
        <f>SUM(C9:C30)</f>
        <v>318393.57999999996</v>
      </c>
      <c r="D31" s="19">
        <f>SUM(D9:D30)</f>
        <v>360802.57999999996</v>
      </c>
      <c r="E31" s="42">
        <f t="shared" si="4"/>
        <v>994229.6999999998</v>
      </c>
      <c r="F31" s="19">
        <f>SUM(F9:F30)</f>
        <v>426126.16</v>
      </c>
      <c r="G31" s="19">
        <f>SUM(G9:G30)</f>
        <v>624774.73</v>
      </c>
      <c r="H31" s="19">
        <f>SUM(H9:H30)</f>
        <v>619383.3300000001</v>
      </c>
      <c r="I31" s="42">
        <f t="shared" si="0"/>
        <v>1670284.22</v>
      </c>
      <c r="J31" s="19">
        <f>SUM(J9:J27)</f>
        <v>136892.55999999997</v>
      </c>
      <c r="K31" s="19">
        <f>SUM(K9:K27)</f>
        <v>253837.33</v>
      </c>
      <c r="L31" s="19">
        <f>SUM(L9:L27)</f>
        <v>237530.26</v>
      </c>
      <c r="M31" s="43">
        <f>SUM(J31:L31)</f>
        <v>628260.1499999999</v>
      </c>
      <c r="N31" s="19">
        <f>SUM(N9:N27)</f>
        <v>84509.68</v>
      </c>
      <c r="O31" s="19">
        <f>SUM(O9:O27)</f>
        <v>89382.40000000001</v>
      </c>
      <c r="P31" s="19">
        <f>SUM(P9:P27)</f>
        <v>92214.34</v>
      </c>
      <c r="Q31" s="42">
        <f t="shared" si="5"/>
        <v>266106.42000000004</v>
      </c>
      <c r="R31" s="19">
        <f>SUM(R9:R27)</f>
        <v>262860.9</v>
      </c>
      <c r="S31" s="19">
        <f>SUM(S9:S27)</f>
        <v>364512.8</v>
      </c>
      <c r="T31" s="19">
        <f>SUM(T9:T27)</f>
        <v>336186.7</v>
      </c>
      <c r="U31" s="42">
        <f t="shared" si="1"/>
        <v>963560.3999999999</v>
      </c>
      <c r="V31" s="19">
        <f>SUM(V9:V27)</f>
        <v>266359.41</v>
      </c>
      <c r="W31" s="19">
        <f>SUM(W9:W27)</f>
        <v>317401.88</v>
      </c>
      <c r="X31" s="19">
        <f>SUM(X9:X27)</f>
        <v>346921.49</v>
      </c>
      <c r="Y31" s="42">
        <f t="shared" si="2"/>
        <v>930682.78</v>
      </c>
      <c r="Z31" s="19">
        <f>SUM(Z9:Z27)</f>
        <v>174461.36</v>
      </c>
      <c r="AA31" s="19">
        <f>SUM(AA9:AA27)</f>
        <v>182867.43000000005</v>
      </c>
      <c r="AB31" s="19">
        <f>SUM(AB9:AB27)</f>
        <v>169412.01</v>
      </c>
      <c r="AC31" s="42">
        <f t="shared" si="6"/>
        <v>526740.8</v>
      </c>
      <c r="AD31" s="19">
        <f>AD9+AD10+AD11+AD12+AD13+AD14+AD15+AD16+AD17+AD18+AD19+AD20+AD21+AD22+AD23+AD24+AD25+AD26+AD27+AD28+AD29+AD30</f>
        <v>428533.38</v>
      </c>
      <c r="AE31" s="19">
        <f>AE9+AE10+AE11+AE12+AE13+AE14+AE15+AE16+AE17+AE18+AE19+AE20+AE21+AE22+AE23+AE24+AE25+AE26+AE27+AE28+AE29+AE30</f>
        <v>398168.19999999995</v>
      </c>
      <c r="AF31" s="19">
        <f>AF9+AF10+AF11+AF12+AF13+AF14+AF15+AF16+AF17+AF18+AF19+AF20+AF21+AF22+AF23+AF24+AF25+AF26+AF27+AF28+AF29+AF30</f>
        <v>403944.46</v>
      </c>
      <c r="AG31" s="42">
        <f t="shared" si="3"/>
        <v>1230646.04</v>
      </c>
      <c r="AH31" s="19">
        <f t="shared" si="7"/>
        <v>7210510.51</v>
      </c>
      <c r="AJ31" s="4"/>
    </row>
    <row r="32" spans="1:35" ht="14.25" thickBot="1">
      <c r="A32" s="20" t="s">
        <v>29</v>
      </c>
      <c r="B32" s="18">
        <v>-12096.49</v>
      </c>
      <c r="C32" s="18">
        <v>-10643.96</v>
      </c>
      <c r="D32" s="18">
        <v>-2202.03</v>
      </c>
      <c r="E32" s="17">
        <f t="shared" si="4"/>
        <v>-24942.479999999996</v>
      </c>
      <c r="F32" s="18">
        <v>-3135.32</v>
      </c>
      <c r="G32" s="18">
        <v>-9258.11</v>
      </c>
      <c r="H32" s="18">
        <v>39764.93</v>
      </c>
      <c r="I32" s="17">
        <f t="shared" si="0"/>
        <v>27371.5</v>
      </c>
      <c r="J32" s="18">
        <v>-62467.19</v>
      </c>
      <c r="K32" s="18">
        <v>-5830.36</v>
      </c>
      <c r="L32" s="18">
        <v>-2388.13</v>
      </c>
      <c r="M32" s="40">
        <f>SUM(J32:L32)</f>
        <v>-70685.68000000001</v>
      </c>
      <c r="N32" s="18">
        <v>-1116.09</v>
      </c>
      <c r="O32" s="18">
        <v>-3292.36</v>
      </c>
      <c r="P32" s="18">
        <v>0</v>
      </c>
      <c r="Q32" s="17">
        <f t="shared" si="5"/>
        <v>-4408.45</v>
      </c>
      <c r="R32" s="18">
        <v>-17728.24</v>
      </c>
      <c r="S32" s="18">
        <v>-8513.29</v>
      </c>
      <c r="T32" s="18">
        <v>-5577.62</v>
      </c>
      <c r="U32" s="17">
        <f t="shared" si="1"/>
        <v>-31819.15</v>
      </c>
      <c r="V32" s="18">
        <v>-12813.78</v>
      </c>
      <c r="W32" s="18">
        <v>-6830.24</v>
      </c>
      <c r="X32" s="18">
        <v>-10401.2</v>
      </c>
      <c r="Y32" s="17">
        <f t="shared" si="2"/>
        <v>-30045.22</v>
      </c>
      <c r="Z32" s="18">
        <v>-13126.67</v>
      </c>
      <c r="AA32" s="18">
        <v>-2755.84</v>
      </c>
      <c r="AB32" s="18">
        <v>-4446.04</v>
      </c>
      <c r="AC32" s="17">
        <f t="shared" si="6"/>
        <v>-20328.55</v>
      </c>
      <c r="AD32" s="22">
        <v>-21300.61</v>
      </c>
      <c r="AE32" s="18">
        <v>-10777.9</v>
      </c>
      <c r="AF32" s="18">
        <v>-5858.15</v>
      </c>
      <c r="AG32" s="17">
        <f>AD32+AE32+AF32</f>
        <v>-37936.66</v>
      </c>
      <c r="AH32" s="19">
        <f t="shared" si="7"/>
        <v>-192794.69</v>
      </c>
      <c r="AI32" s="6"/>
    </row>
    <row r="33" spans="1:36" ht="14.25" thickBot="1">
      <c r="A33" s="20" t="s">
        <v>33</v>
      </c>
      <c r="B33" s="18">
        <v>2030.17</v>
      </c>
      <c r="C33" s="18">
        <v>3288.66</v>
      </c>
      <c r="D33" s="18">
        <v>3664.96</v>
      </c>
      <c r="E33" s="17">
        <f t="shared" si="4"/>
        <v>8983.79</v>
      </c>
      <c r="F33" s="18">
        <v>2681.19</v>
      </c>
      <c r="G33" s="18">
        <v>6402.62</v>
      </c>
      <c r="H33" s="18">
        <v>6333.16</v>
      </c>
      <c r="I33" s="17">
        <f t="shared" si="0"/>
        <v>15416.97</v>
      </c>
      <c r="J33" s="18">
        <v>900.56</v>
      </c>
      <c r="K33" s="18">
        <v>2622.66</v>
      </c>
      <c r="L33" s="18">
        <v>2413.76</v>
      </c>
      <c r="M33" s="40">
        <f>SUM(J33:L33)</f>
        <v>5936.98</v>
      </c>
      <c r="N33" s="18">
        <v>542.43</v>
      </c>
      <c r="O33" s="18">
        <v>936.1</v>
      </c>
      <c r="P33" s="18">
        <v>931.46</v>
      </c>
      <c r="Q33" s="17">
        <f t="shared" si="5"/>
        <v>2409.99</v>
      </c>
      <c r="R33" s="18">
        <v>1702.84</v>
      </c>
      <c r="S33" s="18">
        <v>3747.55</v>
      </c>
      <c r="T33" s="18">
        <v>3452.19</v>
      </c>
      <c r="U33" s="17">
        <f t="shared" si="1"/>
        <v>8902.58</v>
      </c>
      <c r="V33" s="18">
        <v>1880.28</v>
      </c>
      <c r="W33" s="18">
        <v>3227.69</v>
      </c>
      <c r="X33" s="18">
        <v>3594.93</v>
      </c>
      <c r="Y33" s="17">
        <f t="shared" si="2"/>
        <v>8702.9</v>
      </c>
      <c r="Z33" s="18">
        <v>1257.91</v>
      </c>
      <c r="AA33" s="18">
        <v>1868.93</v>
      </c>
      <c r="AB33" s="18">
        <v>1756.16</v>
      </c>
      <c r="AC33" s="17">
        <f t="shared" si="6"/>
        <v>4883</v>
      </c>
      <c r="AD33" s="22">
        <v>2960.86</v>
      </c>
      <c r="AE33" s="18">
        <v>4093.38</v>
      </c>
      <c r="AF33" s="18">
        <v>4141.48</v>
      </c>
      <c r="AG33" s="17">
        <f t="shared" si="3"/>
        <v>11195.72</v>
      </c>
      <c r="AH33" s="19">
        <f t="shared" si="7"/>
        <v>66431.93000000001</v>
      </c>
      <c r="AI33" s="6"/>
      <c r="AJ33" s="4"/>
    </row>
    <row r="34" spans="1:36" ht="14.25" thickBot="1">
      <c r="A34" s="20" t="s">
        <v>31</v>
      </c>
      <c r="B34" s="19">
        <f>SUM(B31+B33)</f>
        <v>317063.7099999999</v>
      </c>
      <c r="C34" s="19">
        <f>SUM(C31+C33)</f>
        <v>321682.23999999993</v>
      </c>
      <c r="D34" s="19">
        <f>SUM(D31+D33)</f>
        <v>364467.54</v>
      </c>
      <c r="E34" s="17">
        <f t="shared" si="4"/>
        <v>1003213.4899999998</v>
      </c>
      <c r="F34" s="19">
        <f>SUM(F31+F33)</f>
        <v>428807.35</v>
      </c>
      <c r="G34" s="19">
        <f>SUM(G31+G33)</f>
        <v>631177.35</v>
      </c>
      <c r="H34" s="19">
        <f>SUM(H31+H33)</f>
        <v>625716.4900000001</v>
      </c>
      <c r="I34" s="17">
        <f t="shared" si="0"/>
        <v>1685701.19</v>
      </c>
      <c r="J34" s="19">
        <f>SUM(J31+J33)</f>
        <v>137793.11999999997</v>
      </c>
      <c r="K34" s="19">
        <f>SUM(K31+K33)</f>
        <v>256459.99</v>
      </c>
      <c r="L34" s="19">
        <f>SUM(L31+L33)</f>
        <v>239944.02000000002</v>
      </c>
      <c r="M34" s="40">
        <f>SUM(J34:L34)</f>
        <v>634197.13</v>
      </c>
      <c r="N34" s="19">
        <f>SUM(N31+N33)</f>
        <v>85052.10999999999</v>
      </c>
      <c r="O34" s="19">
        <f>SUM(O31+O33)</f>
        <v>90318.50000000001</v>
      </c>
      <c r="P34" s="19">
        <f>SUM(P31+P33)</f>
        <v>93145.8</v>
      </c>
      <c r="Q34" s="17">
        <f t="shared" si="5"/>
        <v>268516.41</v>
      </c>
      <c r="R34" s="19">
        <f>SUM(R31+R33)</f>
        <v>264563.74000000005</v>
      </c>
      <c r="S34" s="19">
        <f>SUM(S31+S33)</f>
        <v>368260.35</v>
      </c>
      <c r="T34" s="19">
        <f>SUM(T31+T33)</f>
        <v>339638.89</v>
      </c>
      <c r="U34" s="17">
        <f t="shared" si="1"/>
        <v>972462.9800000001</v>
      </c>
      <c r="V34" s="19">
        <f>SUM(V31+V33)</f>
        <v>268239.69</v>
      </c>
      <c r="W34" s="19">
        <f>SUM(W31+W33)</f>
        <v>320629.57</v>
      </c>
      <c r="X34" s="19">
        <f>SUM(X31+X33)</f>
        <v>350516.42</v>
      </c>
      <c r="Y34" s="17">
        <f t="shared" si="2"/>
        <v>939385.6799999999</v>
      </c>
      <c r="Z34" s="19">
        <f>SUM(Z31+Z33)</f>
        <v>175719.27</v>
      </c>
      <c r="AA34" s="19">
        <f>SUM(AA31+AA33)</f>
        <v>184736.36000000004</v>
      </c>
      <c r="AB34" s="19">
        <f>SUM(AB31+AB33)</f>
        <v>171168.17</v>
      </c>
      <c r="AC34" s="17">
        <f t="shared" si="6"/>
        <v>531623.8</v>
      </c>
      <c r="AD34" s="19">
        <f>SUM(AD31+AD33)</f>
        <v>431494.24</v>
      </c>
      <c r="AE34" s="19">
        <f>SUM(AE31+AE33)</f>
        <v>402261.57999999996</v>
      </c>
      <c r="AF34" s="19">
        <f>SUM(AF31+AF33)</f>
        <v>408085.94</v>
      </c>
      <c r="AG34" s="17">
        <f t="shared" si="3"/>
        <v>1241841.76</v>
      </c>
      <c r="AH34" s="19">
        <f t="shared" si="7"/>
        <v>7276942.4399999995</v>
      </c>
      <c r="AI34" s="6"/>
      <c r="AJ34" s="4"/>
    </row>
    <row r="35" spans="1:34" ht="13.5">
      <c r="A35" s="1"/>
      <c r="B35" s="1"/>
      <c r="C35" s="1"/>
      <c r="D35" s="1"/>
      <c r="E35" s="1"/>
      <c r="F35" s="1"/>
      <c r="G35" s="1"/>
      <c r="H35" s="1"/>
      <c r="I35" s="1"/>
      <c r="J35" s="29"/>
      <c r="K35" s="29"/>
      <c r="L35" s="29"/>
      <c r="M35" s="29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3.5">
      <c r="A36" s="1"/>
      <c r="B36" s="1"/>
      <c r="C36" s="1"/>
      <c r="D36" s="1"/>
      <c r="E36" s="1"/>
      <c r="F36" s="1"/>
      <c r="G36" s="1"/>
      <c r="H36" s="1"/>
      <c r="I36" s="1"/>
      <c r="J36" s="29"/>
      <c r="K36" s="29"/>
      <c r="L36" s="29"/>
      <c r="M36" s="29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3.5">
      <c r="A37" s="1"/>
      <c r="B37" s="1"/>
      <c r="C37" s="1"/>
      <c r="D37" s="1"/>
      <c r="E37" s="1"/>
      <c r="F37" s="1"/>
      <c r="G37" s="1"/>
      <c r="H37" s="1"/>
      <c r="I37" s="1"/>
      <c r="J37" s="29"/>
      <c r="K37" s="29"/>
      <c r="L37" s="29"/>
      <c r="M37" s="29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3.5">
      <c r="A38" s="1"/>
      <c r="B38" s="10"/>
      <c r="C38" s="10"/>
      <c r="D38" s="10"/>
      <c r="E38" s="10"/>
      <c r="F38" s="10"/>
      <c r="G38" s="10"/>
      <c r="H38" s="10"/>
      <c r="I38" s="10"/>
      <c r="J38" s="29"/>
      <c r="K38" s="29"/>
      <c r="L38" s="29"/>
      <c r="M38" s="29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3.5">
      <c r="A39" s="1"/>
      <c r="B39" s="10"/>
      <c r="C39" s="10"/>
      <c r="D39" s="10"/>
      <c r="E39" s="10"/>
      <c r="F39" s="29" t="s">
        <v>41</v>
      </c>
      <c r="G39" s="29"/>
      <c r="H39" s="29"/>
      <c r="I39" s="29"/>
      <c r="J39" s="10"/>
      <c r="K39" s="10"/>
      <c r="L39" s="10"/>
      <c r="M39" s="10"/>
      <c r="N39" s="10"/>
      <c r="O39" s="10"/>
      <c r="P39" s="10"/>
      <c r="Q39" s="10"/>
      <c r="R39" s="9"/>
      <c r="S39" s="9"/>
      <c r="T39" s="9"/>
      <c r="U39" s="9"/>
      <c r="V39" s="9" t="s">
        <v>42</v>
      </c>
      <c r="W39" s="9"/>
      <c r="X39" s="9"/>
      <c r="Y39" s="9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6:25" ht="13.5">
      <c r="F40" s="9" t="s">
        <v>38</v>
      </c>
      <c r="G40" s="9"/>
      <c r="H40" s="9"/>
      <c r="I40" s="9"/>
      <c r="J40" s="29"/>
      <c r="K40" s="29"/>
      <c r="L40" s="29"/>
      <c r="M40" s="29"/>
      <c r="N40" s="10"/>
      <c r="O40" s="10"/>
      <c r="P40" s="10"/>
      <c r="Q40" s="10"/>
      <c r="R40" s="9"/>
      <c r="S40" s="9"/>
      <c r="T40" s="9"/>
      <c r="U40" s="9"/>
      <c r="V40" s="9" t="s">
        <v>43</v>
      </c>
      <c r="W40" s="9"/>
      <c r="X40" s="9"/>
      <c r="Y40" s="9"/>
    </row>
    <row r="41" spans="6:25" ht="13.5">
      <c r="F41" s="9" t="s">
        <v>39</v>
      </c>
      <c r="G41" s="9"/>
      <c r="H41" s="9"/>
      <c r="I41" s="9"/>
      <c r="J41" s="29"/>
      <c r="K41" s="29"/>
      <c r="L41" s="29"/>
      <c r="M41" s="29"/>
      <c r="N41" s="10"/>
      <c r="O41" s="10"/>
      <c r="P41" s="10"/>
      <c r="Q41" s="10"/>
      <c r="R41" s="9"/>
      <c r="S41" s="9"/>
      <c r="T41" s="9"/>
      <c r="U41" s="9"/>
      <c r="V41" s="9" t="s">
        <v>44</v>
      </c>
      <c r="W41" s="9"/>
      <c r="X41" s="9"/>
      <c r="Y41" s="9"/>
    </row>
    <row r="42" spans="30:33" ht="12.75">
      <c r="AD42" s="7"/>
      <c r="AE42" s="7"/>
      <c r="AF42" s="7"/>
      <c r="AG42" s="7"/>
    </row>
  </sheetData>
  <sheetProtection/>
  <mergeCells count="2">
    <mergeCell ref="A5:AH5"/>
    <mergeCell ref="A6:AH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G3" sqref="G3"/>
    </sheetView>
  </sheetViews>
  <sheetFormatPr defaultColWidth="9.375" defaultRowHeight="15.75"/>
  <cols>
    <col min="1" max="1" width="21.875" style="2" customWidth="1"/>
    <col min="2" max="2" width="13.25390625" style="8" customWidth="1"/>
    <col min="3" max="3" width="12.25390625" style="8" customWidth="1"/>
    <col min="4" max="4" width="11.00390625" style="5" customWidth="1"/>
    <col min="5" max="5" width="10.625" style="8" customWidth="1"/>
    <col min="6" max="6" width="10.50390625" style="8" customWidth="1"/>
    <col min="7" max="7" width="11.875" style="8" customWidth="1"/>
    <col min="8" max="8" width="12.125" style="8" customWidth="1"/>
    <col min="9" max="9" width="9.625" style="8" customWidth="1"/>
    <col min="10" max="10" width="12.375" style="8" customWidth="1"/>
    <col min="11" max="11" width="9.625" style="1" customWidth="1"/>
    <col min="12" max="16384" width="9.375" style="2" customWidth="1"/>
  </cols>
  <sheetData>
    <row r="1" spans="1:10" ht="13.5">
      <c r="A1" s="1"/>
      <c r="B1" s="10"/>
      <c r="C1" s="10"/>
      <c r="D1" s="29"/>
      <c r="E1" s="10"/>
      <c r="F1" s="10"/>
      <c r="G1" s="10"/>
      <c r="H1" s="10"/>
      <c r="I1" s="9"/>
      <c r="J1" s="10"/>
    </row>
    <row r="2" spans="1:10" ht="13.5">
      <c r="A2" s="1"/>
      <c r="B2" s="10"/>
      <c r="C2" s="10"/>
      <c r="D2" s="29"/>
      <c r="E2" s="10"/>
      <c r="F2" s="10"/>
      <c r="G2" s="10"/>
      <c r="H2" s="10"/>
      <c r="I2" s="9"/>
      <c r="J2" s="10"/>
    </row>
    <row r="3" spans="1:10" ht="13.5">
      <c r="A3" s="1"/>
      <c r="B3" s="10"/>
      <c r="C3" s="10"/>
      <c r="D3" s="29"/>
      <c r="E3" s="10"/>
      <c r="F3" s="10"/>
      <c r="G3" s="10"/>
      <c r="H3" s="10"/>
      <c r="I3" s="9"/>
      <c r="J3" s="10"/>
    </row>
    <row r="4" spans="1:10" ht="13.5">
      <c r="A4" s="1"/>
      <c r="B4" s="10"/>
      <c r="C4" s="10"/>
      <c r="D4" s="29"/>
      <c r="E4" s="10"/>
      <c r="F4" s="10"/>
      <c r="G4" s="10"/>
      <c r="H4" s="10"/>
      <c r="I4" s="10"/>
      <c r="J4" s="10"/>
    </row>
    <row r="5" spans="1:11" s="3" customFormat="1" ht="13.5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36"/>
      <c r="K5" s="14"/>
    </row>
    <row r="6" spans="1:11" s="3" customFormat="1" ht="13.5">
      <c r="A6" s="44" t="s">
        <v>78</v>
      </c>
      <c r="B6" s="44"/>
      <c r="C6" s="44"/>
      <c r="D6" s="44"/>
      <c r="E6" s="44"/>
      <c r="F6" s="44"/>
      <c r="G6" s="44"/>
      <c r="H6" s="44"/>
      <c r="I6" s="44"/>
      <c r="J6" s="36"/>
      <c r="K6" s="14"/>
    </row>
    <row r="7" spans="1:10" ht="14.25" thickBot="1">
      <c r="A7" s="1"/>
      <c r="B7" s="10"/>
      <c r="C7" s="10"/>
      <c r="D7" s="29"/>
      <c r="E7" s="10"/>
      <c r="F7" s="10"/>
      <c r="G7" s="10"/>
      <c r="H7" s="10"/>
      <c r="I7" s="10"/>
      <c r="J7" s="10"/>
    </row>
    <row r="8" spans="1:11" ht="14.25" thickBot="1">
      <c r="A8" s="30"/>
      <c r="B8" s="11" t="s">
        <v>60</v>
      </c>
      <c r="C8" s="11" t="s">
        <v>61</v>
      </c>
      <c r="D8" s="12" t="s">
        <v>18</v>
      </c>
      <c r="E8" s="12" t="s">
        <v>62</v>
      </c>
      <c r="F8" s="11" t="s">
        <v>13</v>
      </c>
      <c r="G8" s="11" t="s">
        <v>14</v>
      </c>
      <c r="H8" s="11" t="s">
        <v>15</v>
      </c>
      <c r="I8" s="13" t="s">
        <v>31</v>
      </c>
      <c r="J8" s="11" t="s">
        <v>8</v>
      </c>
      <c r="K8" s="13" t="s">
        <v>52</v>
      </c>
    </row>
    <row r="9" spans="1:11" ht="13.5">
      <c r="A9" s="15" t="s">
        <v>57</v>
      </c>
      <c r="B9" s="16">
        <v>50226.95</v>
      </c>
      <c r="C9" s="18">
        <v>79246.06</v>
      </c>
      <c r="D9" s="18">
        <v>32794.79</v>
      </c>
      <c r="E9" s="18">
        <v>13569.56</v>
      </c>
      <c r="F9" s="18">
        <v>44572.12</v>
      </c>
      <c r="G9" s="18">
        <v>39862.3</v>
      </c>
      <c r="H9" s="18">
        <v>22274.42</v>
      </c>
      <c r="I9" s="19">
        <f aca="true" t="shared" si="0" ref="I9:I23">B9+C9+D9+E9+F9+G9+H9</f>
        <v>282546.19999999995</v>
      </c>
      <c r="J9" s="21">
        <v>57554.94</v>
      </c>
      <c r="K9" s="39">
        <f aca="true" t="shared" si="1" ref="K9:K30">I9+J9</f>
        <v>340101.13999999996</v>
      </c>
    </row>
    <row r="10" spans="1:11" ht="13.5">
      <c r="A10" s="20" t="s">
        <v>22</v>
      </c>
      <c r="B10" s="18">
        <v>26943.3</v>
      </c>
      <c r="C10" s="18">
        <v>42509.99</v>
      </c>
      <c r="D10" s="18">
        <v>17592.16</v>
      </c>
      <c r="E10" s="18">
        <v>7279.14</v>
      </c>
      <c r="F10" s="18">
        <v>23909.88</v>
      </c>
      <c r="G10" s="18">
        <v>22038.37</v>
      </c>
      <c r="H10" s="18">
        <v>11948.69</v>
      </c>
      <c r="I10" s="19">
        <f t="shared" si="0"/>
        <v>152221.53</v>
      </c>
      <c r="J10" s="18">
        <v>30874.2</v>
      </c>
      <c r="K10" s="39">
        <f t="shared" si="1"/>
        <v>183095.73</v>
      </c>
    </row>
    <row r="11" spans="1:11" ht="13.5">
      <c r="A11" s="20" t="s">
        <v>5</v>
      </c>
      <c r="B11" s="18">
        <v>6841.86</v>
      </c>
      <c r="C11" s="18">
        <v>10794.88</v>
      </c>
      <c r="D11" s="18">
        <v>4499.56</v>
      </c>
      <c r="E11" s="18">
        <v>1848.46</v>
      </c>
      <c r="F11" s="18">
        <v>6071.61</v>
      </c>
      <c r="G11" s="18">
        <v>5596.39</v>
      </c>
      <c r="H11" s="18">
        <v>3034.24</v>
      </c>
      <c r="I11" s="19">
        <f t="shared" si="0"/>
        <v>38687</v>
      </c>
      <c r="J11" s="18">
        <v>7840.12</v>
      </c>
      <c r="K11" s="39">
        <f t="shared" si="1"/>
        <v>46527.12</v>
      </c>
    </row>
    <row r="12" spans="1:11" ht="13.5">
      <c r="A12" s="20" t="s">
        <v>0</v>
      </c>
      <c r="B12" s="18">
        <v>25131.24</v>
      </c>
      <c r="C12" s="18">
        <v>34855.6</v>
      </c>
      <c r="D12" s="18">
        <v>26744.46</v>
      </c>
      <c r="E12" s="18">
        <v>7759.01</v>
      </c>
      <c r="F12" s="18">
        <v>37109.88</v>
      </c>
      <c r="G12" s="18">
        <v>27442.42</v>
      </c>
      <c r="H12" s="18">
        <v>14107.8</v>
      </c>
      <c r="I12" s="19">
        <f t="shared" si="0"/>
        <v>173150.40999999997</v>
      </c>
      <c r="J12" s="18">
        <v>13680.3</v>
      </c>
      <c r="K12" s="39">
        <f t="shared" si="1"/>
        <v>186830.70999999996</v>
      </c>
    </row>
    <row r="13" spans="1:11" ht="13.5">
      <c r="A13" s="20" t="s">
        <v>30</v>
      </c>
      <c r="B13" s="18">
        <v>25131.24</v>
      </c>
      <c r="C13" s="18">
        <v>48071.53</v>
      </c>
      <c r="D13" s="18">
        <v>26744.46</v>
      </c>
      <c r="E13" s="18">
        <v>7759.01</v>
      </c>
      <c r="F13" s="18">
        <v>37109.88</v>
      </c>
      <c r="G13" s="18">
        <v>27442.42</v>
      </c>
      <c r="H13" s="18">
        <v>14107.8</v>
      </c>
      <c r="I13" s="19">
        <f t="shared" si="0"/>
        <v>186366.33999999997</v>
      </c>
      <c r="J13" s="18">
        <v>26297.58</v>
      </c>
      <c r="K13" s="39">
        <f t="shared" si="1"/>
        <v>212663.91999999998</v>
      </c>
    </row>
    <row r="14" spans="1:11" ht="13.5">
      <c r="A14" s="20" t="s">
        <v>1</v>
      </c>
      <c r="B14" s="18"/>
      <c r="C14" s="18">
        <v>41937.8</v>
      </c>
      <c r="D14" s="18"/>
      <c r="E14" s="18"/>
      <c r="F14" s="34"/>
      <c r="G14" s="18"/>
      <c r="H14" s="18"/>
      <c r="I14" s="19">
        <f t="shared" si="0"/>
        <v>41937.8</v>
      </c>
      <c r="J14" s="18">
        <v>50230.74</v>
      </c>
      <c r="K14" s="39">
        <f t="shared" si="1"/>
        <v>92168.54000000001</v>
      </c>
    </row>
    <row r="15" spans="1:11" ht="13.5">
      <c r="A15" s="20" t="s">
        <v>2</v>
      </c>
      <c r="B15" s="18">
        <v>158363.36</v>
      </c>
      <c r="C15" s="18">
        <v>225928.92</v>
      </c>
      <c r="D15" s="18">
        <v>130280.77</v>
      </c>
      <c r="E15" s="18">
        <v>42003.03</v>
      </c>
      <c r="F15" s="18">
        <v>181513.97</v>
      </c>
      <c r="G15" s="18">
        <v>209443.79</v>
      </c>
      <c r="H15" s="18">
        <v>89086.14</v>
      </c>
      <c r="I15" s="19">
        <f t="shared" si="0"/>
        <v>1036619.9800000001</v>
      </c>
      <c r="J15" s="18">
        <v>206133.99</v>
      </c>
      <c r="K15" s="39">
        <f t="shared" si="1"/>
        <v>1242753.9700000002</v>
      </c>
    </row>
    <row r="16" spans="1:11" ht="13.5">
      <c r="A16" s="20" t="s">
        <v>16</v>
      </c>
      <c r="B16" s="18">
        <v>18948.31</v>
      </c>
      <c r="C16" s="18">
        <v>23473.34</v>
      </c>
      <c r="D16" s="18">
        <v>22434.64</v>
      </c>
      <c r="E16" s="18">
        <v>6995.3</v>
      </c>
      <c r="F16" s="18">
        <v>25419.54</v>
      </c>
      <c r="G16" s="18">
        <v>27402.18</v>
      </c>
      <c r="H16" s="18">
        <v>12453.53</v>
      </c>
      <c r="I16" s="19">
        <f t="shared" si="0"/>
        <v>137126.84</v>
      </c>
      <c r="J16" s="18">
        <v>0</v>
      </c>
      <c r="K16" s="39">
        <f t="shared" si="1"/>
        <v>137126.84</v>
      </c>
    </row>
    <row r="17" spans="1:11" ht="13.5">
      <c r="A17" s="20" t="s">
        <v>3</v>
      </c>
      <c r="B17" s="18">
        <v>2070</v>
      </c>
      <c r="C17" s="18">
        <v>3542</v>
      </c>
      <c r="D17" s="18">
        <v>2944</v>
      </c>
      <c r="E17" s="18">
        <v>644</v>
      </c>
      <c r="F17" s="18">
        <v>2806</v>
      </c>
      <c r="G17" s="18">
        <v>2550</v>
      </c>
      <c r="H17" s="18">
        <v>1426</v>
      </c>
      <c r="I17" s="19">
        <f t="shared" si="0"/>
        <v>15982</v>
      </c>
      <c r="J17" s="18">
        <v>460</v>
      </c>
      <c r="K17" s="39">
        <f t="shared" si="1"/>
        <v>16442</v>
      </c>
    </row>
    <row r="18" spans="1:11" ht="13.5">
      <c r="A18" s="20" t="s">
        <v>4</v>
      </c>
      <c r="B18" s="18">
        <v>2430</v>
      </c>
      <c r="C18" s="18">
        <v>5040</v>
      </c>
      <c r="D18" s="18">
        <v>3060</v>
      </c>
      <c r="E18" s="18">
        <v>585</v>
      </c>
      <c r="F18" s="18">
        <v>5698</v>
      </c>
      <c r="G18" s="18">
        <v>7315</v>
      </c>
      <c r="H18" s="18">
        <v>1755</v>
      </c>
      <c r="I18" s="19">
        <f t="shared" si="0"/>
        <v>25883</v>
      </c>
      <c r="J18" s="18">
        <v>1194.74</v>
      </c>
      <c r="K18" s="39">
        <f t="shared" si="1"/>
        <v>27077.74</v>
      </c>
    </row>
    <row r="19" spans="1:11" ht="13.5">
      <c r="A19" s="20" t="s">
        <v>7</v>
      </c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18"/>
      <c r="K19" s="39">
        <f t="shared" si="1"/>
        <v>0</v>
      </c>
    </row>
    <row r="20" spans="1:11" ht="13.5">
      <c r="A20" s="20" t="s">
        <v>23</v>
      </c>
      <c r="B20" s="18">
        <v>2970.12</v>
      </c>
      <c r="C20" s="18">
        <v>4686.17</v>
      </c>
      <c r="D20" s="18">
        <v>1967.31</v>
      </c>
      <c r="E20" s="18">
        <v>802.42</v>
      </c>
      <c r="F20" s="18">
        <v>2635.76</v>
      </c>
      <c r="G20" s="18">
        <v>2429.39</v>
      </c>
      <c r="H20" s="18">
        <v>1317.16</v>
      </c>
      <c r="I20" s="19">
        <f t="shared" si="0"/>
        <v>16808.33</v>
      </c>
      <c r="J20" s="18">
        <v>0</v>
      </c>
      <c r="K20" s="39">
        <f t="shared" si="1"/>
        <v>16808.33</v>
      </c>
    </row>
    <row r="21" spans="1:11" ht="13.5">
      <c r="A21" s="20" t="s">
        <v>25</v>
      </c>
      <c r="B21" s="18">
        <v>558</v>
      </c>
      <c r="C21" s="18">
        <v>1152</v>
      </c>
      <c r="D21" s="18">
        <v>657</v>
      </c>
      <c r="E21" s="18">
        <v>144</v>
      </c>
      <c r="F21" s="18">
        <v>702</v>
      </c>
      <c r="G21" s="18">
        <v>900</v>
      </c>
      <c r="H21" s="18">
        <v>414</v>
      </c>
      <c r="I21" s="19">
        <f t="shared" si="0"/>
        <v>4527</v>
      </c>
      <c r="J21" s="18">
        <v>531</v>
      </c>
      <c r="K21" s="39">
        <f t="shared" si="1"/>
        <v>5058</v>
      </c>
    </row>
    <row r="22" spans="1:11" ht="13.5">
      <c r="A22" s="20" t="s">
        <v>58</v>
      </c>
      <c r="B22" s="18">
        <v>60</v>
      </c>
      <c r="C22" s="18"/>
      <c r="D22" s="18"/>
      <c r="E22" s="18"/>
      <c r="F22" s="18"/>
      <c r="G22" s="18"/>
      <c r="H22" s="18"/>
      <c r="I22" s="19">
        <f t="shared" si="0"/>
        <v>60</v>
      </c>
      <c r="J22" s="18">
        <v>0</v>
      </c>
      <c r="K22" s="39">
        <f t="shared" si="1"/>
        <v>60</v>
      </c>
    </row>
    <row r="23" spans="1:11" ht="13.5">
      <c r="A23" s="20" t="s">
        <v>27</v>
      </c>
      <c r="B23" s="18">
        <v>6258.48</v>
      </c>
      <c r="C23" s="18">
        <v>9874.37</v>
      </c>
      <c r="D23" s="18">
        <v>4086.42</v>
      </c>
      <c r="E23" s="18">
        <v>1690.84</v>
      </c>
      <c r="F23" s="18">
        <v>5553.89</v>
      </c>
      <c r="G23" s="18">
        <v>5119.2</v>
      </c>
      <c r="H23" s="18">
        <v>2775.51</v>
      </c>
      <c r="I23" s="19">
        <f t="shared" si="0"/>
        <v>35358.71</v>
      </c>
      <c r="J23" s="18">
        <v>7171.56</v>
      </c>
      <c r="K23" s="39">
        <f t="shared" si="1"/>
        <v>42530.27</v>
      </c>
    </row>
    <row r="24" spans="1:11" ht="13.5">
      <c r="A24" s="20" t="s">
        <v>24</v>
      </c>
      <c r="B24" s="18"/>
      <c r="C24" s="18"/>
      <c r="D24" s="18"/>
      <c r="E24" s="18"/>
      <c r="F24" s="18"/>
      <c r="G24" s="18"/>
      <c r="H24" s="18"/>
      <c r="I24" s="19"/>
      <c r="J24" s="18"/>
      <c r="K24" s="39">
        <f t="shared" si="1"/>
        <v>0</v>
      </c>
    </row>
    <row r="25" spans="1:11" ht="13.5">
      <c r="A25" s="20" t="s">
        <v>26</v>
      </c>
      <c r="B25" s="18"/>
      <c r="C25" s="18"/>
      <c r="D25" s="18"/>
      <c r="E25" s="18"/>
      <c r="F25" s="18"/>
      <c r="G25" s="18"/>
      <c r="H25" s="18"/>
      <c r="I25" s="19"/>
      <c r="J25" s="18">
        <v>6138.42</v>
      </c>
      <c r="K25" s="39">
        <f t="shared" si="1"/>
        <v>6138.42</v>
      </c>
    </row>
    <row r="26" spans="1:11" ht="13.5">
      <c r="A26" s="20" t="s">
        <v>59</v>
      </c>
      <c r="B26" s="18">
        <v>583.47</v>
      </c>
      <c r="C26" s="18">
        <v>6025.07</v>
      </c>
      <c r="D26" s="18">
        <v>2493.34</v>
      </c>
      <c r="E26" s="18">
        <v>157.63</v>
      </c>
      <c r="F26" s="18">
        <v>3812.48</v>
      </c>
      <c r="G26" s="18">
        <v>3514.06</v>
      </c>
      <c r="H26" s="18">
        <v>470.42</v>
      </c>
      <c r="I26" s="19">
        <f>B26+C26+D26+E26+F26+G26+H26</f>
        <v>17056.469999999998</v>
      </c>
      <c r="J26" s="18">
        <v>1215.52</v>
      </c>
      <c r="K26" s="39">
        <f t="shared" si="1"/>
        <v>18271.989999999998</v>
      </c>
    </row>
    <row r="27" spans="1:11" ht="13.5">
      <c r="A27" s="20" t="s">
        <v>34</v>
      </c>
      <c r="B27" s="18"/>
      <c r="C27" s="18"/>
      <c r="D27" s="18"/>
      <c r="E27" s="18"/>
      <c r="F27" s="18"/>
      <c r="G27" s="18"/>
      <c r="H27" s="18"/>
      <c r="I27" s="19"/>
      <c r="J27" s="18"/>
      <c r="K27" s="39">
        <f t="shared" si="1"/>
        <v>0</v>
      </c>
    </row>
    <row r="28" spans="1:11" ht="13.5">
      <c r="A28" s="20" t="s">
        <v>9</v>
      </c>
      <c r="B28" s="18"/>
      <c r="C28" s="18"/>
      <c r="D28" s="18"/>
      <c r="E28" s="18"/>
      <c r="F28" s="18"/>
      <c r="G28" s="18"/>
      <c r="H28" s="18"/>
      <c r="I28" s="19"/>
      <c r="J28" s="18">
        <v>9508.76</v>
      </c>
      <c r="K28" s="39">
        <f t="shared" si="1"/>
        <v>9508.76</v>
      </c>
    </row>
    <row r="29" spans="1:11" ht="13.5">
      <c r="A29" s="20" t="s">
        <v>10</v>
      </c>
      <c r="B29" s="18"/>
      <c r="C29" s="18"/>
      <c r="D29" s="18"/>
      <c r="E29" s="18"/>
      <c r="F29" s="18"/>
      <c r="G29" s="18"/>
      <c r="H29" s="18"/>
      <c r="I29" s="19"/>
      <c r="J29" s="18"/>
      <c r="K29" s="39">
        <f t="shared" si="1"/>
        <v>0</v>
      </c>
    </row>
    <row r="30" spans="1:11" ht="13.5">
      <c r="A30" s="20" t="s">
        <v>11</v>
      </c>
      <c r="B30" s="18"/>
      <c r="C30" s="18"/>
      <c r="D30" s="18"/>
      <c r="E30" s="18"/>
      <c r="F30" s="18"/>
      <c r="G30" s="18"/>
      <c r="H30" s="18"/>
      <c r="I30" s="19"/>
      <c r="J30" s="18">
        <v>5053.85</v>
      </c>
      <c r="K30" s="39">
        <f t="shared" si="1"/>
        <v>5053.85</v>
      </c>
    </row>
    <row r="31" spans="1:12" ht="13.5">
      <c r="A31" s="28" t="s">
        <v>46</v>
      </c>
      <c r="B31" s="19">
        <f>SUM(B9:B30)</f>
        <v>326516.3299999999</v>
      </c>
      <c r="C31" s="19">
        <f>SUM(C9:C30)</f>
        <v>537137.73</v>
      </c>
      <c r="D31" s="19">
        <f aca="true" t="shared" si="2" ref="D31:I31">SUM(D9:D27)</f>
        <v>276298.91000000003</v>
      </c>
      <c r="E31" s="19">
        <f>SUM(E9:E27)</f>
        <v>91237.4</v>
      </c>
      <c r="F31" s="19">
        <f t="shared" si="2"/>
        <v>376915.00999999995</v>
      </c>
      <c r="G31" s="19">
        <f t="shared" si="2"/>
        <v>381055.52</v>
      </c>
      <c r="H31" s="19">
        <f t="shared" si="2"/>
        <v>175170.71000000002</v>
      </c>
      <c r="I31" s="19">
        <f t="shared" si="2"/>
        <v>2164331.6100000003</v>
      </c>
      <c r="J31" s="19">
        <f>J9+J10+J11+J12+J13+J14+J15+J16+J17+J18+J19+J20+J21+J22+J23+J24+J25+J26+J27+J28+J29+J30</f>
        <v>423885.72</v>
      </c>
      <c r="K31" s="19">
        <f>K9+K10+K11+K12+K13+K14+K15+K16+K17+K18+K19+K20+K21+K22+K23+K24+K25+K26+K27+K28+K29+K30</f>
        <v>2588217.33</v>
      </c>
      <c r="L31" s="4"/>
    </row>
    <row r="32" spans="1:11" ht="13.5">
      <c r="A32" s="20" t="s">
        <v>29</v>
      </c>
      <c r="B32" s="18">
        <v>-2324.81</v>
      </c>
      <c r="C32" s="18">
        <v>-599.94</v>
      </c>
      <c r="D32" s="18">
        <v>-1172.31</v>
      </c>
      <c r="E32" s="18">
        <v>-474.14</v>
      </c>
      <c r="F32" s="18">
        <v>-4280.12</v>
      </c>
      <c r="G32" s="18">
        <v>-7362.88</v>
      </c>
      <c r="H32" s="18">
        <v>-846.16</v>
      </c>
      <c r="I32" s="19">
        <f>B32+C32+D32+E32+F32+G32+H32</f>
        <v>-17060.36</v>
      </c>
      <c r="J32" s="18">
        <v>28728.76</v>
      </c>
      <c r="K32" s="39">
        <f>I32+J32</f>
        <v>11668.399999999998</v>
      </c>
    </row>
    <row r="33" spans="1:12" ht="13.5">
      <c r="A33" s="20" t="s">
        <v>33</v>
      </c>
      <c r="B33" s="18">
        <v>-23.26</v>
      </c>
      <c r="C33" s="18">
        <v>-54.05</v>
      </c>
      <c r="D33" s="18">
        <v>0</v>
      </c>
      <c r="E33" s="18">
        <v>-4.74</v>
      </c>
      <c r="F33" s="18">
        <v>0</v>
      </c>
      <c r="G33" s="18">
        <v>-5.66</v>
      </c>
      <c r="H33" s="18">
        <v>-3.92</v>
      </c>
      <c r="I33" s="19">
        <f>B33+C33+D33+E33+F33+G33+H33</f>
        <v>-91.63</v>
      </c>
      <c r="J33" s="18">
        <v>-37.18</v>
      </c>
      <c r="K33" s="39">
        <f>I33+J33</f>
        <v>-128.81</v>
      </c>
      <c r="L33" s="4"/>
    </row>
    <row r="34" spans="1:12" ht="13.5">
      <c r="A34" s="28" t="s">
        <v>47</v>
      </c>
      <c r="B34" s="19">
        <f>SUM(B31+B33)</f>
        <v>326493.0699999999</v>
      </c>
      <c r="C34" s="19">
        <f>SUM(C31+C33)</f>
        <v>537083.6799999999</v>
      </c>
      <c r="D34" s="19">
        <f>SUM(D31+D33)</f>
        <v>276298.91000000003</v>
      </c>
      <c r="E34" s="19">
        <f>SUM(E31+E33)</f>
        <v>91232.65999999999</v>
      </c>
      <c r="F34" s="19">
        <f aca="true" t="shared" si="3" ref="F34:K34">SUM(F31+F33)</f>
        <v>376915.00999999995</v>
      </c>
      <c r="G34" s="19">
        <f t="shared" si="3"/>
        <v>381049.86000000004</v>
      </c>
      <c r="H34" s="19">
        <f>SUM(H31+H33)</f>
        <v>175166.79</v>
      </c>
      <c r="I34" s="19">
        <f t="shared" si="3"/>
        <v>2164239.9800000004</v>
      </c>
      <c r="J34" s="19">
        <f>SUM(J31+J33)</f>
        <v>423848.54</v>
      </c>
      <c r="K34" s="19">
        <f t="shared" si="3"/>
        <v>2588088.52</v>
      </c>
      <c r="L34" s="4"/>
    </row>
    <row r="35" spans="1:10" ht="13.5">
      <c r="A35" s="1"/>
      <c r="B35" s="1"/>
      <c r="C35" s="1"/>
      <c r="D35" s="29"/>
      <c r="E35" s="10"/>
      <c r="F35" s="10"/>
      <c r="G35" s="10"/>
      <c r="H35" s="10"/>
      <c r="I35" s="10"/>
      <c r="J35" s="10"/>
    </row>
    <row r="36" spans="1:10" ht="13.5">
      <c r="A36" s="1"/>
      <c r="B36" s="1"/>
      <c r="C36" s="1"/>
      <c r="D36" s="29"/>
      <c r="E36" s="10"/>
      <c r="F36" s="10"/>
      <c r="G36" s="10"/>
      <c r="H36" s="10"/>
      <c r="I36" s="10"/>
      <c r="J36" s="10"/>
    </row>
    <row r="37" spans="1:10" ht="13.5">
      <c r="A37" s="1"/>
      <c r="B37" s="1"/>
      <c r="C37" s="1"/>
      <c r="D37" s="29"/>
      <c r="E37" s="10"/>
      <c r="F37" s="10"/>
      <c r="G37" s="10"/>
      <c r="H37" s="10"/>
      <c r="I37" s="10"/>
      <c r="J37" s="10"/>
    </row>
    <row r="38" spans="1:10" ht="13.5">
      <c r="A38" s="1"/>
      <c r="B38" s="10"/>
      <c r="C38" s="9"/>
      <c r="D38" s="29"/>
      <c r="E38" s="10"/>
      <c r="F38" s="10"/>
      <c r="G38" s="10"/>
      <c r="H38" s="10"/>
      <c r="I38" s="10"/>
      <c r="J38" s="10"/>
    </row>
    <row r="39" spans="1:10" ht="13.5">
      <c r="A39" s="1"/>
      <c r="B39" s="10"/>
      <c r="C39" s="29"/>
      <c r="D39" s="10"/>
      <c r="E39" s="10"/>
      <c r="F39" s="9"/>
      <c r="G39" s="9"/>
      <c r="H39" s="10"/>
      <c r="I39" s="10"/>
      <c r="J39" s="10"/>
    </row>
    <row r="40" spans="3:7" ht="13.5">
      <c r="C40" s="9"/>
      <c r="D40" s="29"/>
      <c r="E40" s="10"/>
      <c r="F40" s="9"/>
      <c r="G40" s="9"/>
    </row>
    <row r="41" spans="3:7" ht="13.5">
      <c r="C41" s="9"/>
      <c r="D41" s="29"/>
      <c r="E41" s="10"/>
      <c r="F41" s="9"/>
      <c r="G41" s="9"/>
    </row>
  </sheetData>
  <sheetProtection/>
  <mergeCells count="2">
    <mergeCell ref="A5:I5"/>
    <mergeCell ref="A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Natashka</dc:creator>
  <cp:keywords/>
  <dc:description/>
  <cp:lastModifiedBy>Елена Васильевна</cp:lastModifiedBy>
  <cp:lastPrinted>2013-01-10T11:59:02Z</cp:lastPrinted>
  <dcterms:created xsi:type="dcterms:W3CDTF">2005-03-02T10:27:55Z</dcterms:created>
  <dcterms:modified xsi:type="dcterms:W3CDTF">2013-02-11T08:35:07Z</dcterms:modified>
  <cp:category/>
  <cp:version/>
  <cp:contentType/>
  <cp:contentStatus/>
</cp:coreProperties>
</file>